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<sst xmlns="http://schemas.openxmlformats.org/spreadsheetml/2006/main" count="218" uniqueCount="204">
  <si>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</si>
  <si>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</si>
  <si>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</si>
  <si>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</si>
  <si>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</si>
  <si>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</si>
  <si>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</si>
  <si>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</si>
  <si>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</si>
  <si>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</si>
  <si>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</si>
  <si>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</si>
  <si>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</si>
  <si>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</si>
  <si>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</si>
  <si>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</si>
  <si>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</si>
  <si>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</si>
  <si>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</si>
  <si>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</si>
  <si>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</si>
  <si>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</si>
  <si>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</si>
  <si>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</si>
  <si>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</si>
  <si>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</si>
  <si>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</si>
  <si>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</si>
  <si>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</si>
  <si>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</si>
  <si>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</si>
  <si>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</si>
  <si>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</si>
  <si>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</si>
  <si>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</si>
  <si>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</si>
  <si>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</si>
  <si>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</si>
  <si>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</si>
  <si>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</si>
  <si>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</si>
  <si>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</si>
  <si>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</si>
  <si>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</si>
  <si>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</si>
  <si>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</si>
  <si>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</si>
  <si>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</si>
  <si>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</si>
  <si>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</si>
  <si>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</si>
  <si>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</si>
  <si>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</si>
  <si>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</si>
  <si>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</si>
  <si>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</si>
  <si>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</si>
  <si>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</si>
  <si>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</si>
  <si>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</si>
  <si>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</si>
  <si>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</si>
  <si>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</si>
  <si>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</si>
  <si>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</si>
  <si>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</si>
  <si>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</si>
  <si>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</si>
  <si>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</si>
  <si>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</si>
  <si>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</si>
  <si>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</si>
  <si>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</si>
  <si>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</si>
  <si>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</si>
  <si>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</si>
  <si>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</si>
  <si>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</si>
  <si>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</si>
  <si>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</si>
  <si>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</si>
  <si>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</si>
  <si>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</si>
  <si>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</si>
  <si>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</si>
  <si>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</si>
  <si>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</si>
  <si>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</si>
  <si>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</si>
  <si>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</si>
  <si>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</si>
  <si>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</si>
  <si>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</si>
  <si>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</si>
  <si>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</si>
  <si>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</si>
  <si>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</si>
  <si>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</si>
  <si>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</si>
  <si>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</si>
  <si>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</si>
  <si>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</si>
  <si>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</si>
  <si>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</si>
  <si>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</si>
  <si>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</si>
  <si>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</si>
  <si>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</si>
  <si>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</si>
  <si>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</si>
  <si>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</si>
  <si>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</si>
  <si>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</si>
  <si>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</si>
  <si>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</si>
  <si>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</si>
  <si>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</si>
  <si>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</si>
  <si>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</si>
  <si>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</si>
  <si>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</si>
  <si>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</si>
  <si>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</si>
  <si>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</si>
  <si>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</si>
  <si>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</si>
  <si>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</si>
  <si>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</si>
  <si>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</si>
  <si>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</si>
  <si>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</si>
  <si>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</si>
  <si>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</si>
  <si>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</si>
  <si>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</si>
  <si>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</si>
  <si>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</si>
  <si>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</si>
  <si>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</si>
  <si>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</si>
  <si>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</si>
  <si>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</si>
  <si>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</si>
  <si>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</si>
  <si>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</si>
  <si>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</si>
  <si>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</si>
  <si>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</si>
  <si>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</si>
  <si>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</si>
  <si>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</si>
  <si>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</si>
  <si>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</si>
  <si>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</si>
  <si>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</si>
  <si>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</si>
  <si>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</si>
  <si>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</si>
  <si>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</si>
  <si>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</si>
  <si>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</si>
  <si>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</si>
  <si>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</si>
  <si>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</si>
  <si>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</si>
  <si>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</si>
  <si>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</si>
  <si>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</si>
  <si>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</si>
  <si>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</si>
  <si>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</si>
  <si>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</si>
  <si>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</si>
  <si>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</si>
  <si>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</si>
  <si>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</si>
  <si>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</si>
  <si>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</si>
  <si>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</si>
  <si>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</si>
  <si>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</si>
  <si>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</si>
  <si>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</si>
  <si>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김예은</t>
  </si>
  <si>
    <t>N</t>
  </si>
  <si>
    <t>KSP</t>
  </si>
  <si>
    <t>강풍으로 인한 방풍막 연결</t>
  </si>
  <si>
    <t>KAMP</t>
  </si>
  <si>
    <t>M_059357-059358:K</t>
  </si>
  <si>
    <t>I_059359-059360</t>
  </si>
  <si>
    <t>C_059313-05356</t>
  </si>
  <si>
    <t>I_059361-059365</t>
  </si>
  <si>
    <t>ENG-DIR</t>
  </si>
  <si>
    <t>I_059361-059365 DATE-OBS와 TSHOPEN 시각차이는 나지만 헤더 색깔은 변하지 않음/ IC K/S/Gui 재실행 후 정상화 됨</t>
  </si>
  <si>
    <t>I_059359-059360  IC K 크래쉬 후 DATE-OBS와 TSHOPEN 시각차이 남/ IC K 재실행 함</t>
  </si>
  <si>
    <t>표준성 관측 스크립트 #33-#80까지 노출 시간 20초 이하로 gmon 그래프 기록 없음</t>
  </si>
  <si>
    <t>HA limit으로 표준성 관측 스크립트 #1-32 건너 뛰고 #33부터 관측 함</t>
  </si>
  <si>
    <t>구름의 영향으로 오후 플랫 건너 뜀</t>
  </si>
  <si>
    <t>E_059475-059476</t>
  </si>
  <si>
    <t>E_059475-059476 동일한 관측 위치에서 밝은 무늬(HA -02:37:28/ ALT 57.1/ AZ 66.4)가 filter B에서 선명하게 보이고 filter V에서 희미하게 보임</t>
  </si>
  <si>
    <t>25s/25k 20s/23k</t>
  </si>
  <si>
    <t>23s/25k</t>
  </si>
  <si>
    <t>ESE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</si>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</sst>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5" zoomScale="145" zoomScaleNormal="145" workbookViewId="0">
      <selection activeCell="I10" sqref="I1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45660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100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0.45069444444444445</v>
      </c>
      <c r="D9" s="8">
        <v>1.3</v>
      </c>
      <c r="E9" s="8">
        <v>19.399999999999999</v>
      </c>
      <c r="F9" s="8">
        <v>57.8</v>
      </c>
      <c r="G9" s="36" t="s">
        <v>202</v>
      </c>
      <c r="H9" s="8">
        <v>4.5</v>
      </c>
      <c r="I9" s="36">
        <v>16.3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1.4</v>
      </c>
      <c r="E10" s="8">
        <v>17.3</v>
      </c>
      <c r="F10" s="8">
        <v>64.8</v>
      </c>
      <c r="G10" s="36" t="s">
        <v>184</v>
      </c>
      <c r="H10" s="8">
        <v>8.4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0.72916666666666663</v>
      </c>
      <c r="D11" s="15">
        <v>0.9</v>
      </c>
      <c r="E11" s="15">
        <v>16.399999999999999</v>
      </c>
      <c r="F11" s="15">
        <v>57.8</v>
      </c>
      <c r="G11" s="36" t="s">
        <v>203</v>
      </c>
      <c r="H11" s="15">
        <v>3.6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24.278472222222224</v>
      </c>
      <c r="D12" s="19">
        <f>AVERAGE(D9:D11)</f>
        <v>1.2</v>
      </c>
      <c r="E12" s="19">
        <f>AVERAGE(E9:E11)</f>
        <v>17.7</v>
      </c>
      <c r="F12" s="20">
        <f>AVERAGE(F9:F11)</f>
        <v>60.133333333333326</v>
      </c>
      <c r="G12" s="21"/>
      <c r="H12" s="22">
        <f>AVERAGE(H9:H11)</f>
        <v>5.5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182</v>
      </c>
      <c r="F16" s="27" t="s">
        <v>185</v>
      </c>
      <c r="G16" s="117" t="s">
        <v>192</v>
      </c>
      <c r="H16" s="27" t="s">
        <v>187</v>
      </c>
      <c r="I16" s="27" t="s">
        <v>182</v>
      </c>
      <c r="J16" s="27" t="s">
        <v>181</v>
      </c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0.38958333333333334</v>
      </c>
      <c r="D17" s="28">
        <v>0.39097222222222222</v>
      </c>
      <c r="E17" s="28">
        <v>0.42569444444444443</v>
      </c>
      <c r="F17" s="28">
        <v>0.4465277777777778</v>
      </c>
      <c r="G17" s="28">
        <v>0.53611111111111109</v>
      </c>
      <c r="H17" s="28">
        <v>0.66805555555555562</v>
      </c>
      <c r="I17" s="28">
        <v>0.73125000000000007</v>
      </c>
      <c r="J17" s="28">
        <v>0.76666666666666661</v>
      </c>
      <c r="K17" s="28"/>
      <c r="L17" s="28"/>
      <c r="M17" s="28"/>
      <c r="N17" s="28"/>
      <c r="O17" s="28"/>
      <c r="P17" s="28">
        <v>0.78125</v>
      </c>
    </row>
    <row r="18" spans="2:16" ht="14.15" customHeight="1">
      <c r="B18" s="35" t="s">
        <v>42</v>
      </c>
      <c r="C18" s="27">
        <v>59294</v>
      </c>
      <c r="D18" s="27">
        <v>59295</v>
      </c>
      <c r="E18" s="27">
        <v>59305</v>
      </c>
      <c r="F18" s="27">
        <v>59317</v>
      </c>
      <c r="G18" s="27">
        <v>59373</v>
      </c>
      <c r="H18" s="27">
        <v>59471</v>
      </c>
      <c r="I18" s="27">
        <v>59512</v>
      </c>
      <c r="J18" s="27">
        <v>59525</v>
      </c>
      <c r="K18" s="27"/>
      <c r="L18" s="27"/>
      <c r="M18" s="27"/>
      <c r="N18" s="27"/>
      <c r="O18" s="27"/>
      <c r="P18" s="27">
        <v>59538</v>
      </c>
    </row>
    <row r="19" spans="2:16" ht="14.15" customHeight="1" thickBot="1">
      <c r="B19" s="13" t="s">
        <v>43</v>
      </c>
      <c r="C19" s="29"/>
      <c r="D19" s="27">
        <v>59299</v>
      </c>
      <c r="E19" s="30">
        <v>59316</v>
      </c>
      <c r="F19" s="30">
        <v>59372</v>
      </c>
      <c r="G19" s="30">
        <v>59470</v>
      </c>
      <c r="H19" s="30">
        <v>59511</v>
      </c>
      <c r="I19" s="30">
        <v>59524</v>
      </c>
      <c r="J19" s="30">
        <v>59537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56</v>
      </c>
      <c r="G20" s="33">
        <f>IF(ISNUMBER(G18),G19-G18+1,"")</f>
        <v>98</v>
      </c>
      <c r="H20" s="33">
        <f>IF(ISNUMBER(H18),H19-H18+1,"")</f>
        <v>41</v>
      </c>
      <c r="I20" s="33">
        <f t="shared" ref="I20:O20" si="0">IF(ISNUMBER(I18),I19-I18+1,"")</f>
        <v>13</v>
      </c>
      <c r="J20" s="33">
        <f t="shared" si="0"/>
        <v>13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>
        <v>0.7680555555555556</v>
      </c>
      <c r="K23" s="106">
        <v>0.7680555555555556</v>
      </c>
      <c r="L23" s="116" t="s">
        <v>165</v>
      </c>
      <c r="M23" s="154" t="s">
        <v>201</v>
      </c>
      <c r="N23" s="154"/>
      <c r="O23" s="154"/>
      <c r="P23" s="154"/>
    </row>
    <row r="24" spans="2:16" ht="13.5" customHeight="1">
      <c r="B24" s="155"/>
      <c r="C24" s="106"/>
      <c r="D24" s="106"/>
      <c r="E24" s="113" t="s">
        <v>180</v>
      </c>
      <c r="F24" s="154"/>
      <c r="G24" s="154"/>
      <c r="H24" s="154"/>
      <c r="I24" s="154"/>
      <c r="J24" s="106"/>
      <c r="K24" s="106"/>
      <c r="L24" s="36" t="s">
        <v>177</v>
      </c>
      <c r="M24" s="154"/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>
        <v>0.77222222222222225</v>
      </c>
      <c r="K25" s="106">
        <v>0.77361111111111114</v>
      </c>
      <c r="L25" s="36" t="s">
        <v>49</v>
      </c>
      <c r="M25" s="154" t="s">
        <v>200</v>
      </c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/>
      <c r="K26" s="106"/>
      <c r="L26" s="36" t="s">
        <v>178</v>
      </c>
      <c r="M26" s="154"/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0.13263888888888889</v>
      </c>
      <c r="P30" s="46">
        <f>SUM(C30:J30,L30:N30)</f>
        <v>0.14583333333333331</v>
      </c>
    </row>
    <row r="31" spans="2:16" ht="14.15" customHeight="1">
      <c r="B31" s="37" t="s">
        <v>170</v>
      </c>
      <c r="C31" s="47"/>
      <c r="D31" s="7">
        <v>8.6111111111111124E-2</v>
      </c>
      <c r="E31" s="7">
        <v>6.3194444444444442E-2</v>
      </c>
      <c r="F31" s="7"/>
      <c r="G31" s="7"/>
      <c r="H31" s="7"/>
      <c r="I31" s="7"/>
      <c r="J31" s="7"/>
      <c r="K31" s="7">
        <v>3.4027777777777775E-2</v>
      </c>
      <c r="L31" s="7"/>
      <c r="M31" s="7"/>
      <c r="N31" s="7">
        <v>0.13263888888888889</v>
      </c>
      <c r="O31" s="48"/>
      <c r="P31" s="46">
        <f>SUM(C31:N31)</f>
        <v>0.31597222222222221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8.6111111111111124E-2</v>
      </c>
      <c r="E34" s="110">
        <f t="shared" si="1"/>
        <v>6.3194444444444442E-2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3.4027777777777775E-2</v>
      </c>
      <c r="L34" s="110">
        <f t="shared" si="1"/>
        <v>0</v>
      </c>
      <c r="M34" s="110">
        <f t="shared" si="1"/>
        <v>0</v>
      </c>
      <c r="N34" s="110">
        <f t="shared" si="1"/>
        <v>0.13263888888888889</v>
      </c>
      <c r="O34" s="114"/>
      <c r="P34" s="111">
        <f t="shared" si="1"/>
        <v>0.31597222222222221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 t="s">
        <v>190</v>
      </c>
      <c r="D36" s="145"/>
      <c r="E36" s="144" t="s">
        <v>188</v>
      </c>
      <c r="F36" s="145"/>
      <c r="G36" s="144" t="s">
        <v>189</v>
      </c>
      <c r="H36" s="145"/>
      <c r="I36" s="144" t="s">
        <v>191</v>
      </c>
      <c r="J36" s="145"/>
      <c r="K36" s="144" t="s">
        <v>198</v>
      </c>
      <c r="L36" s="145"/>
      <c r="M36" s="144"/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197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194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193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196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 t="s">
        <v>195</v>
      </c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 t="s">
        <v>199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-160.9</v>
      </c>
      <c r="D72" s="60">
        <v>-161.5</v>
      </c>
      <c r="E72" s="100" t="s">
        <v>118</v>
      </c>
      <c r="F72" s="60">
        <v>26.8</v>
      </c>
      <c r="G72" s="60">
        <v>25.2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-155.9</v>
      </c>
      <c r="D73" s="60">
        <v>-156.5</v>
      </c>
      <c r="E73" s="102" t="s">
        <v>122</v>
      </c>
      <c r="F73" s="61">
        <v>33.9</v>
      </c>
      <c r="G73" s="61">
        <v>34.6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-171.9</v>
      </c>
      <c r="D74" s="60">
        <v>-170.3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-121.5</v>
      </c>
      <c r="D75" s="60">
        <v>-122.9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35.799999999999997</v>
      </c>
      <c r="D76" s="60">
        <v>34.6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32.1</v>
      </c>
      <c r="D77" s="60">
        <v>30.8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30</v>
      </c>
      <c r="D78" s="60">
        <v>28.5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28.8</v>
      </c>
      <c r="D79" s="60">
        <v>27.3</v>
      </c>
      <c r="E79" s="100" t="s">
        <v>152</v>
      </c>
      <c r="F79" s="60">
        <v>18</v>
      </c>
      <c r="G79" s="60">
        <v>17.5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1.3799999999999999E-4</v>
      </c>
      <c r="D80" s="64">
        <v>1.7899999999999999E-4</v>
      </c>
      <c r="E80" s="102" t="s">
        <v>157</v>
      </c>
      <c r="F80" s="61">
        <v>66.8</v>
      </c>
      <c r="G80" s="61">
        <v>69.400000000000006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2025-01-04T19:09:40Z</dcterms:modified>
</cp:coreProperties>
</file>