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5\2025.0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<sst xmlns="http://schemas.openxmlformats.org/spreadsheetml/2006/main" count="209" uniqueCount="196">
  <si>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</si>
  <si>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</si>
  <si>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</si>
  <si>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</si>
  <si>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</si>
  <si>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</si>
  <si>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</si>
  <si>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</si>
  <si>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</si>
  <si>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</si>
  <si>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</si>
  <si>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</si>
  <si>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</si>
  <si>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</si>
  <si>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</si>
  <si>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</si>
  <si>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</si>
  <si>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</si>
  <si>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</si>
  <si>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</si>
  <si>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</si>
  <si>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</si>
  <si>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</si>
  <si>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</si>
  <si>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</si>
  <si>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</si>
  <si>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</si>
  <si>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</si>
  <si>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</si>
  <si>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</si>
  <si>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</si>
  <si>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</si>
  <si>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</si>
  <si>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</si>
  <si>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</si>
  <si>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</si>
  <si>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</si>
  <si>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</si>
  <si>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</si>
  <si>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</si>
  <si>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</si>
  <si>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</si>
  <si>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</si>
  <si>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</si>
  <si>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</si>
  <si>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</si>
  <si>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</si>
  <si>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</si>
  <si>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</si>
  <si>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</si>
  <si>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</si>
  <si>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</si>
  <si>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</si>
  <si>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</si>
  <si>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</si>
  <si>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</si>
  <si>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</si>
  <si>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</si>
  <si>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</si>
  <si>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</si>
  <si>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</si>
  <si>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</si>
  <si>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</si>
  <si>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</si>
  <si>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</si>
  <si>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</si>
  <si>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</si>
  <si>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</si>
  <si>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</si>
  <si>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</si>
  <si>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</si>
  <si>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</si>
  <si>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</si>
  <si>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</si>
  <si>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</si>
  <si>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</si>
  <si>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</si>
  <si>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</si>
  <si>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</si>
  <si>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</si>
  <si>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</si>
  <si>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</si>
  <si>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</si>
  <si>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</si>
  <si>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</si>
  <si>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</si>
  <si>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</si>
  <si>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</si>
  <si>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</si>
  <si>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</si>
  <si>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</si>
  <si>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</si>
  <si>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</si>
  <si>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</si>
  <si>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</si>
  <si>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</si>
  <si>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</si>
  <si>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</si>
  <si>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</si>
  <si>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</si>
  <si>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</si>
  <si>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</si>
  <si>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</si>
  <si>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</si>
  <si>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</si>
  <si>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</si>
  <si>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</si>
  <si>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</si>
  <si>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</si>
  <si>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</si>
  <si>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</si>
  <si>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</si>
  <si>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</si>
  <si>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</si>
  <si>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</si>
  <si>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</si>
  <si>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</si>
  <si>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</si>
  <si>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</si>
  <si>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</si>
  <si>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</si>
  <si>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</si>
  <si>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</si>
  <si>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</si>
  <si>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</si>
  <si>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</si>
  <si>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</si>
  <si>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</si>
  <si>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</si>
  <si>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</si>
  <si>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</si>
  <si>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</si>
  <si>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</si>
  <si>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</si>
  <si>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</si>
  <si>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</si>
  <si>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</si>
  <si>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</si>
  <si>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</si>
  <si>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</si>
  <si>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</si>
  <si>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</si>
  <si>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</si>
  <si>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</si>
  <si>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</si>
  <si>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</si>
  <si>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</si>
  <si>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</si>
  <si>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</si>
  <si>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</si>
  <si>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</si>
  <si>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</si>
  <si>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</si>
  <si>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</si>
  <si>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</si>
  <si>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</si>
  <si>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</si>
  <si>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</si>
  <si>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</si>
  <si>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</si>
  <si>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</si>
  <si>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</si>
  <si>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</si>
  <si>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</si>
  <si>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</si>
  <si>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</si>
  <si>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</si>
  <si>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</si>
  <si>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</si>
  <si>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</si>
  <si>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</si>
  <si>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</si>
  <si>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</si>
  <si>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</si>
  <si>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</si>
  <si>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</si>
  <si>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</si>
  <si>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</si>
  <si>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</si>
  <si>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</si>
  <si>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</si>
  <si>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</si>
  <si>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월령 40% 이하으로 방풍막 연결 해제</t>
  </si>
  <si>
    <t>TMT</t>
  </si>
  <si>
    <t>김예은</t>
  </si>
  <si>
    <t>ENG</t>
  </si>
  <si>
    <t>[10:00]비와 짙은 구름으로 인한 관측 대기 오후 플랫 건너뜀/ [10:45]관측 재개</t>
  </si>
  <si>
    <t>C_058898-058899</t>
  </si>
  <si>
    <t>T_058993</t>
  </si>
  <si>
    <t>E_059024-059025 동일한 관측 위치의 filter B와 V에서 밝은 무늬(HA -02:53:08/ ALT53.4/ AZ51.4) 보임</t>
  </si>
  <si>
    <t>T_058993 고도 제한으로 망원경이 멈추면서 별이 흐름</t>
  </si>
  <si>
    <t>WSW</t>
  </si>
  <si>
    <t>N</t>
  </si>
  <si>
    <t>SSW</t>
  </si>
  <si>
    <t>E_059024-059025</t>
  </si>
  <si>
    <t>UT12:40쯤 오로라로 추정 되는 밝은 빛을 남쪽에서 나타나 관측 종료시간까지 보임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</si>
</sst>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45" zoomScaleNormal="145" workbookViewId="0">
      <selection activeCell="B45" sqref="B45:P4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4" t="s">
        <v>0</v>
      </c>
      <c r="C2" s="15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5">
        <v>45658</v>
      </c>
      <c r="D3" s="156"/>
      <c r="E3" s="1"/>
      <c r="F3" s="1"/>
      <c r="G3" s="1"/>
      <c r="H3" s="1"/>
      <c r="I3" s="1"/>
      <c r="J3" s="1"/>
      <c r="K3" s="66" t="s">
        <v>2</v>
      </c>
      <c r="L3" s="157">
        <f>(P31-(P32+P33))/P31*100</f>
        <v>100</v>
      </c>
      <c r="M3" s="157"/>
      <c r="N3" s="66" t="s">
        <v>3</v>
      </c>
      <c r="O3" s="157">
        <f>(P31-P33)/P31*100</f>
        <v>100</v>
      </c>
      <c r="P3" s="15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4" t="s">
        <v>6</v>
      </c>
      <c r="C7" s="15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0.45069444444444445</v>
      </c>
      <c r="D9" s="8">
        <v>2.6</v>
      </c>
      <c r="E9" s="8">
        <v>21.2</v>
      </c>
      <c r="F9" s="8">
        <v>41.1</v>
      </c>
      <c r="G9" s="36" t="s">
        <v>191</v>
      </c>
      <c r="H9" s="8">
        <v>1.3</v>
      </c>
      <c r="I9" s="36">
        <v>4</v>
      </c>
      <c r="J9" s="9">
        <f>IF(L9, 1, 0) + IF(M9, 2, 0) + IF(N9, 4, 0) + IF(O9, 8, 0) + IF(P9, 16, 0)</f>
        <v>1</v>
      </c>
      <c r="K9" s="10" t="b">
        <v>1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1.4</v>
      </c>
      <c r="E10" s="8">
        <v>19.899999999999999</v>
      </c>
      <c r="F10" s="8">
        <v>49.2</v>
      </c>
      <c r="G10" s="36" t="s">
        <v>192</v>
      </c>
      <c r="H10" s="8">
        <v>2.5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0.7284722222222223</v>
      </c>
      <c r="D11" s="15">
        <v>1.2</v>
      </c>
      <c r="E11" s="15">
        <v>16.7</v>
      </c>
      <c r="F11" s="15">
        <v>82.2</v>
      </c>
      <c r="G11" s="36" t="s">
        <v>193</v>
      </c>
      <c r="H11" s="15">
        <v>0.3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24.277777777777779</v>
      </c>
      <c r="D12" s="19">
        <f>AVERAGE(D9:D11)</f>
        <v>1.7333333333333334</v>
      </c>
      <c r="E12" s="19">
        <f>AVERAGE(E9:E11)</f>
        <v>19.266666666666666</v>
      </c>
      <c r="F12" s="20">
        <f>AVERAGE(F9:F11)</f>
        <v>57.5</v>
      </c>
      <c r="G12" s="21"/>
      <c r="H12" s="22">
        <f>AVERAGE(H9:H11)</f>
        <v>1.3666666666666665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4" t="s">
        <v>25</v>
      </c>
      <c r="C14" s="15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185</v>
      </c>
      <c r="F16" s="27" t="s">
        <v>183</v>
      </c>
      <c r="G16" s="117" t="s">
        <v>181</v>
      </c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0.3923611111111111</v>
      </c>
      <c r="D17" s="28">
        <v>0.39374999999999999</v>
      </c>
      <c r="E17" s="28">
        <v>0.4548611111111111</v>
      </c>
      <c r="F17" s="28">
        <v>0.73125000000000007</v>
      </c>
      <c r="G17" s="28">
        <v>0.75555555555555554</v>
      </c>
      <c r="H17" s="28"/>
      <c r="I17" s="28"/>
      <c r="J17" s="28"/>
      <c r="K17" s="28"/>
      <c r="L17" s="28"/>
      <c r="M17" s="28"/>
      <c r="N17" s="28"/>
      <c r="O17" s="28"/>
      <c r="P17" s="28">
        <v>0.76111111111111107</v>
      </c>
    </row>
    <row r="18" spans="2:16" ht="14.15" customHeight="1">
      <c r="B18" s="35" t="s">
        <v>42</v>
      </c>
      <c r="C18" s="27">
        <v>58878</v>
      </c>
      <c r="D18" s="27">
        <v>58879</v>
      </c>
      <c r="E18" s="27">
        <v>58891</v>
      </c>
      <c r="F18" s="27">
        <v>59074</v>
      </c>
      <c r="G18" s="27">
        <v>59087</v>
      </c>
      <c r="H18" s="27"/>
      <c r="I18" s="27"/>
      <c r="J18" s="27"/>
      <c r="K18" s="27"/>
      <c r="L18" s="27"/>
      <c r="M18" s="27"/>
      <c r="N18" s="27"/>
      <c r="O18" s="27"/>
      <c r="P18" s="27">
        <v>59092</v>
      </c>
    </row>
    <row r="19" spans="2:16" ht="14.15" customHeight="1" thickBot="1">
      <c r="B19" s="13" t="s">
        <v>43</v>
      </c>
      <c r="C19" s="29"/>
      <c r="D19" s="27">
        <v>58883</v>
      </c>
      <c r="E19" s="30">
        <v>59073</v>
      </c>
      <c r="F19" s="30">
        <v>59086</v>
      </c>
      <c r="G19" s="30">
        <v>59091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183</v>
      </c>
      <c r="F20" s="33">
        <f>IF(ISNUMBER(F18),F19-F18+1,"")</f>
        <v>13</v>
      </c>
      <c r="G20" s="33">
        <f>IF(ISNUMBER(G18),G19-G18+1,"")</f>
        <v>5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3" t="s">
        <v>45</v>
      </c>
      <c r="C22" s="35" t="s">
        <v>21</v>
      </c>
      <c r="D22" s="35" t="s">
        <v>23</v>
      </c>
      <c r="E22" s="35" t="s">
        <v>46</v>
      </c>
      <c r="F22" s="164" t="s">
        <v>47</v>
      </c>
      <c r="G22" s="164"/>
      <c r="H22" s="164"/>
      <c r="I22" s="164"/>
      <c r="J22" s="35" t="s">
        <v>21</v>
      </c>
      <c r="K22" s="35" t="s">
        <v>23</v>
      </c>
      <c r="L22" s="35" t="s">
        <v>46</v>
      </c>
      <c r="M22" s="164" t="s">
        <v>47</v>
      </c>
      <c r="N22" s="164"/>
      <c r="O22" s="164"/>
      <c r="P22" s="164"/>
    </row>
    <row r="23" spans="2:16" ht="13.5" customHeight="1">
      <c r="B23" s="163"/>
      <c r="C23" s="116"/>
      <c r="D23" s="116"/>
      <c r="E23" s="36" t="s">
        <v>48</v>
      </c>
      <c r="F23" s="162"/>
      <c r="G23" s="162"/>
      <c r="H23" s="162"/>
      <c r="I23" s="162"/>
      <c r="J23" s="106"/>
      <c r="K23" s="106"/>
      <c r="L23" s="116" t="s">
        <v>165</v>
      </c>
      <c r="M23" s="162"/>
      <c r="N23" s="162"/>
      <c r="O23" s="162"/>
      <c r="P23" s="162"/>
    </row>
    <row r="24" spans="2:16" ht="13.5" customHeight="1">
      <c r="B24" s="163"/>
      <c r="C24" s="106"/>
      <c r="D24" s="106"/>
      <c r="E24" s="113" t="s">
        <v>180</v>
      </c>
      <c r="F24" s="162"/>
      <c r="G24" s="162"/>
      <c r="H24" s="162"/>
      <c r="I24" s="162"/>
      <c r="J24" s="106"/>
      <c r="K24" s="106"/>
      <c r="L24" s="36" t="s">
        <v>177</v>
      </c>
      <c r="M24" s="162"/>
      <c r="N24" s="162"/>
      <c r="O24" s="162"/>
      <c r="P24" s="162"/>
    </row>
    <row r="25" spans="2:16" ht="13.5" customHeight="1">
      <c r="B25" s="163"/>
      <c r="C25" s="116"/>
      <c r="D25" s="116"/>
      <c r="E25" s="113" t="s">
        <v>171</v>
      </c>
      <c r="F25" s="162"/>
      <c r="G25" s="162"/>
      <c r="H25" s="162"/>
      <c r="I25" s="162"/>
      <c r="J25" s="106"/>
      <c r="K25" s="106"/>
      <c r="L25" s="36" t="s">
        <v>49</v>
      </c>
      <c r="M25" s="162"/>
      <c r="N25" s="162"/>
      <c r="O25" s="162"/>
      <c r="P25" s="162"/>
    </row>
    <row r="26" spans="2:16" ht="13.5" customHeight="1">
      <c r="B26" s="163"/>
      <c r="C26" s="106"/>
      <c r="D26" s="106"/>
      <c r="E26" s="113" t="s">
        <v>165</v>
      </c>
      <c r="F26" s="162"/>
      <c r="G26" s="162"/>
      <c r="H26" s="162"/>
      <c r="I26" s="162"/>
      <c r="J26" s="106"/>
      <c r="K26" s="106"/>
      <c r="L26" s="36" t="s">
        <v>178</v>
      </c>
      <c r="M26" s="162"/>
      <c r="N26" s="162"/>
      <c r="O26" s="162"/>
      <c r="P26" s="16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4" t="s">
        <v>50</v>
      </c>
      <c r="C28" s="154"/>
      <c r="D28" s="15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0.27777777777777779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0.27777777777777779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0.29444444444444445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0.27777777777777779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1.6666666666666666E-2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0.29444444444444445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9" t="s">
        <v>67</v>
      </c>
      <c r="C36" s="152" t="s">
        <v>187</v>
      </c>
      <c r="D36" s="153"/>
      <c r="E36" s="152" t="s">
        <v>188</v>
      </c>
      <c r="F36" s="153"/>
      <c r="G36" s="152" t="s">
        <v>194</v>
      </c>
      <c r="H36" s="153"/>
      <c r="I36" s="152"/>
      <c r="J36" s="153"/>
      <c r="K36" s="152"/>
      <c r="L36" s="153"/>
      <c r="M36" s="152"/>
      <c r="N36" s="153"/>
      <c r="O36" s="148"/>
      <c r="P36" s="148"/>
    </row>
    <row r="37" spans="2:16" ht="18" customHeight="1">
      <c r="B37" s="150"/>
      <c r="C37" s="152"/>
      <c r="D37" s="153"/>
      <c r="E37" s="148"/>
      <c r="F37" s="148"/>
      <c r="G37" s="148"/>
      <c r="H37" s="148"/>
      <c r="I37" s="148"/>
      <c r="J37" s="148"/>
      <c r="K37" s="148"/>
      <c r="L37" s="148"/>
      <c r="M37" s="152"/>
      <c r="N37" s="153"/>
      <c r="O37" s="148"/>
      <c r="P37" s="148"/>
    </row>
    <row r="38" spans="2:16" ht="18" customHeight="1">
      <c r="B38" s="150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>
      <c r="B39" s="150"/>
      <c r="C39" s="148"/>
      <c r="D39" s="148"/>
      <c r="E39" s="148"/>
      <c r="F39" s="148"/>
      <c r="G39" s="148"/>
      <c r="H39" s="148"/>
      <c r="I39" s="148"/>
      <c r="J39" s="148"/>
      <c r="K39" s="148" t="s">
        <v>179</v>
      </c>
      <c r="L39" s="148"/>
      <c r="M39" s="148"/>
      <c r="N39" s="148"/>
      <c r="O39" s="148"/>
      <c r="P39" s="148"/>
    </row>
    <row r="40" spans="2:16" ht="18" customHeight="1">
      <c r="B40" s="150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>
      <c r="B41" s="151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22" t="s">
        <v>186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195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 t="s">
        <v>190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22" t="s">
        <v>189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>
      <c r="B49" s="145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0" t="s">
        <v>168</v>
      </c>
      <c r="C53" s="131"/>
      <c r="D53" s="115"/>
      <c r="E53" s="115"/>
      <c r="F53" s="115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4" t="s">
        <v>69</v>
      </c>
      <c r="C56" s="17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5" t="s">
        <v>70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71</v>
      </c>
      <c r="O57" s="176"/>
      <c r="P57" s="179"/>
    </row>
    <row r="58" spans="2:16" ht="17.149999999999999" customHeight="1">
      <c r="B58" s="180" t="s">
        <v>72</v>
      </c>
      <c r="C58" s="181"/>
      <c r="D58" s="182"/>
      <c r="E58" s="180" t="s">
        <v>73</v>
      </c>
      <c r="F58" s="181"/>
      <c r="G58" s="182"/>
      <c r="H58" s="181" t="s">
        <v>74</v>
      </c>
      <c r="I58" s="181"/>
      <c r="J58" s="181"/>
      <c r="K58" s="183" t="s">
        <v>75</v>
      </c>
      <c r="L58" s="181"/>
      <c r="M58" s="184"/>
      <c r="N58" s="185"/>
      <c r="O58" s="181"/>
      <c r="P58" s="186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0" t="s">
        <v>99</v>
      </c>
      <c r="L64" s="14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4" t="s">
        <v>105</v>
      </c>
      <c r="C69" s="134"/>
      <c r="D69" s="81"/>
      <c r="E69" s="81"/>
      <c r="F69" s="136" t="s">
        <v>106</v>
      </c>
      <c r="G69" s="138" t="s">
        <v>107</v>
      </c>
      <c r="H69" s="81"/>
      <c r="I69" s="134" t="s">
        <v>108</v>
      </c>
      <c r="J69" s="134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5"/>
      <c r="C70" s="135"/>
      <c r="D70" s="85"/>
      <c r="E70" s="86"/>
      <c r="F70" s="137"/>
      <c r="G70" s="139"/>
      <c r="H70" s="87"/>
      <c r="I70" s="135"/>
      <c r="J70" s="135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-160.6</v>
      </c>
      <c r="D72" s="60">
        <v>-161.1</v>
      </c>
      <c r="E72" s="100" t="s">
        <v>118</v>
      </c>
      <c r="F72" s="60">
        <v>27.8</v>
      </c>
      <c r="G72" s="60">
        <v>25.9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-155.30000000000001</v>
      </c>
      <c r="D73" s="60">
        <v>-156.1</v>
      </c>
      <c r="E73" s="102" t="s">
        <v>122</v>
      </c>
      <c r="F73" s="61">
        <v>31.8</v>
      </c>
      <c r="G73" s="61">
        <v>33.700000000000003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-171.3</v>
      </c>
      <c r="D74" s="60">
        <v>-171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-120.7</v>
      </c>
      <c r="D75" s="60">
        <v>-122.4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36.700000000000003</v>
      </c>
      <c r="D76" s="60">
        <v>35.200000000000003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33</v>
      </c>
      <c r="D77" s="60">
        <v>31.4</v>
      </c>
      <c r="E77" s="102" t="s">
        <v>142</v>
      </c>
      <c r="F77" s="62">
        <v>270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30.9</v>
      </c>
      <c r="D78" s="60">
        <v>29.2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29.8</v>
      </c>
      <c r="D79" s="60">
        <v>28.1</v>
      </c>
      <c r="E79" s="100" t="s">
        <v>152</v>
      </c>
      <c r="F79" s="60">
        <v>18.600000000000001</v>
      </c>
      <c r="G79" s="60">
        <v>17.899999999999999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1.47E-4</v>
      </c>
      <c r="D80" s="64">
        <v>1.34E-4</v>
      </c>
      <c r="E80" s="102" t="s">
        <v>157</v>
      </c>
      <c r="F80" s="61">
        <v>54.3</v>
      </c>
      <c r="G80" s="61">
        <v>87.1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8" t="s">
        <v>161</v>
      </c>
      <c r="C84" s="158"/>
    </row>
    <row r="85" spans="2:16" ht="15" customHeight="1">
      <c r="B85" s="159" t="s">
        <v>182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1"/>
    </row>
    <row r="86" spans="2:16" ht="15" customHeight="1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>
      <c r="B87" s="171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70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2025-01-01T18:36:18Z</dcterms:modified>
</cp:coreProperties>
</file>