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<sst xmlns="http://schemas.openxmlformats.org/spreadsheetml/2006/main" count="217" uniqueCount="202">
  <si>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</si>
  <si>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</si>
  <si>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</si>
  <si>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</si>
  <si>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</si>
  <si>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</si>
  <si>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</si>
  <si>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</si>
  <si>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</si>
  <si>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</si>
  <si>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</si>
  <si>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</si>
  <si>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</si>
  <si>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</si>
  <si>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</si>
  <si>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</si>
  <si>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</si>
  <si>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</si>
  <si>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</si>
  <si>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</si>
  <si>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</si>
  <si>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</si>
  <si>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</si>
  <si>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</si>
  <si>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</si>
  <si>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</si>
  <si>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</si>
  <si>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</si>
  <si>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</si>
  <si>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</si>
  <si>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</si>
  <si>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</si>
  <si>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</si>
  <si>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</si>
  <si>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</si>
  <si>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</si>
  <si>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</si>
  <si>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</si>
  <si>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</si>
  <si>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</si>
  <si>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</si>
  <si>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</si>
  <si>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</si>
  <si>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</si>
  <si>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</si>
  <si>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</si>
  <si>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</si>
  <si>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</si>
  <si>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</si>
  <si>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</si>
  <si>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</si>
  <si>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</si>
  <si>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</si>
  <si>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</si>
  <si>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</si>
  <si>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</si>
  <si>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</si>
  <si>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</si>
  <si>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</si>
  <si>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</si>
  <si>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</si>
  <si>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</si>
  <si>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</si>
  <si>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</si>
  <si>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</si>
  <si>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</si>
  <si>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</si>
  <si>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</si>
  <si>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</si>
  <si>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</si>
  <si>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</si>
  <si>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</si>
  <si>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</si>
  <si>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</si>
  <si>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</si>
  <si>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</si>
  <si>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</si>
  <si>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</si>
  <si>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</si>
  <si>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</si>
  <si>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</si>
  <si>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</si>
  <si>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</si>
  <si>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</si>
  <si>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</si>
  <si>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</si>
  <si>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</si>
  <si>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</si>
  <si>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</si>
  <si>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</si>
  <si>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</si>
  <si>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</si>
  <si>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</si>
  <si>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</si>
  <si>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</si>
  <si>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</si>
  <si>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</si>
  <si>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</si>
  <si>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</si>
  <si>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</si>
  <si>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</si>
  <si>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</si>
  <si>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</si>
  <si>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</si>
  <si>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</si>
  <si>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</si>
  <si>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</si>
  <si>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</si>
  <si>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</si>
  <si>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</si>
  <si>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</si>
  <si>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</si>
  <si>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</si>
  <si>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</si>
  <si>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</si>
  <si>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</si>
  <si>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</si>
  <si>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</si>
  <si>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</si>
  <si>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</si>
  <si>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</si>
  <si>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</si>
  <si>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</si>
  <si>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</si>
  <si>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</si>
  <si>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</si>
  <si>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</si>
  <si>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</si>
  <si>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</si>
  <si>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</si>
  <si>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</si>
  <si>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</si>
  <si>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</si>
  <si>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</si>
  <si>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</si>
  <si>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</si>
  <si>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</si>
  <si>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</si>
  <si>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</si>
  <si>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</si>
  <si>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</si>
  <si>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</si>
  <si>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</si>
  <si>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</si>
  <si>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</si>
  <si>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</si>
  <si>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</si>
  <si>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</si>
  <si>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</si>
  <si>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</si>
  <si>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</si>
  <si>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</si>
  <si>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</si>
  <si>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</si>
  <si>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</si>
  <si>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</si>
  <si>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</si>
  <si>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</si>
  <si>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</si>
  <si>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</si>
  <si>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</si>
  <si>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</si>
  <si>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</si>
  <si>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</si>
  <si>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</si>
  <si>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</si>
  <si>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</si>
  <si>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</si>
  <si>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</si>
  <si>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</si>
  <si>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</si>
  <si>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</si>
  <si>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</si>
  <si>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</si>
  <si>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</si>
  <si>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</si>
  <si>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</si>
  <si>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</si>
  <si>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</si>
  <si>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</si>
  <si>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</si>
  <si>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</si>
  <si>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</si>
  <si>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월령 40% 이상으로 방풍막 연결</t>
  </si>
  <si>
    <t>두원재</t>
  </si>
  <si>
    <t>TMT</t>
  </si>
  <si>
    <t>ENG</t>
  </si>
  <si>
    <t>x</t>
  </si>
  <si>
    <t>M_056014-056016:M</t>
  </si>
  <si>
    <t>M_056014-056016:M ICM 연속 크러시 남</t>
  </si>
  <si>
    <t>[12:20-12:35] ICGui 크러시로 그래프 기록 없음</t>
  </si>
  <si>
    <t>[13:35] gmon 갑자기 사라짐 / 다시 실행시 gmon 그래프 계속 생성됨 / gmon 정상적으로 껐다 켠 후 정상화 됨</t>
  </si>
  <si>
    <t>E_056103</t>
  </si>
  <si>
    <t>E_056103 KSP스크립트 ZN988-1(B) 관측 도중 실수로 ZN908-2(I) 스크립트로 돌아가 다시 관측함</t>
  </si>
  <si>
    <t>[14:00-14:18] 망원경과 연결이 끊겨 지정한 위치를 따라가지 않음 / EIB와 TCS를 재실행 후 정상화 됨</t>
  </si>
  <si>
    <t>[16:27] 1시간 전부터 별이 퍼져서, 액츄에이터 초기화 후 초점 잘 잡힘</t>
  </si>
  <si>
    <t>NE</t>
  </si>
  <si>
    <t>N</t>
  </si>
  <si>
    <t>NNW</t>
  </si>
  <si>
    <t>[17:28-17:42] TMT 스크립트 멈춰서 재실행 함</t>
  </si>
  <si>
    <t>40s/21k 36s/26k 26s/28k</t>
  </si>
  <si>
    <t>30s/22k 12s/23k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</si>
</sst>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68" zoomScale="130" zoomScaleNormal="130" workbookViewId="0">
      <selection activeCell="H82" sqref="H8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5">
        <v>45642</v>
      </c>
      <c r="D3" s="146"/>
      <c r="E3" s="1"/>
      <c r="F3" s="1"/>
      <c r="G3" s="1"/>
      <c r="H3" s="1"/>
      <c r="I3" s="1"/>
      <c r="J3" s="1"/>
      <c r="K3" s="66" t="s">
        <v>2</v>
      </c>
      <c r="L3" s="147">
        <f>(P31-(P32+P33))/P31*100</f>
        <v>100</v>
      </c>
      <c r="M3" s="147"/>
      <c r="N3" s="66" t="s">
        <v>3</v>
      </c>
      <c r="O3" s="147">
        <f>(P31-P33)/P31*100</f>
        <v>100</v>
      </c>
      <c r="P3" s="147"/>
    </row>
    <row r="4" spans="2:16" ht="14.25" customHeight="1">
      <c r="B4" s="34" t="s">
        <v>4</v>
      </c>
      <c r="C4" s="2" t="s">
        <v>182</v>
      </c>
      <c r="D4" s="3" t="s">
        <v>184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0.4465277777777778</v>
      </c>
      <c r="D9" s="8">
        <v>2.2000000000000002</v>
      </c>
      <c r="E9" s="8">
        <v>25.9</v>
      </c>
      <c r="F9" s="8">
        <v>30.5</v>
      </c>
      <c r="G9" s="36" t="s">
        <v>196</v>
      </c>
      <c r="H9" s="8">
        <v>1.4</v>
      </c>
      <c r="I9" s="36">
        <v>99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1.2</v>
      </c>
      <c r="E10" s="8">
        <v>21.5</v>
      </c>
      <c r="F10" s="8">
        <v>51.2</v>
      </c>
      <c r="G10" s="36" t="s">
        <v>197</v>
      </c>
      <c r="H10" s="8">
        <v>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0.72152777777777777</v>
      </c>
      <c r="D11" s="15">
        <v>1.7</v>
      </c>
      <c r="E11" s="15">
        <v>19</v>
      </c>
      <c r="F11" s="15">
        <v>56.2</v>
      </c>
      <c r="G11" s="36" t="s">
        <v>198</v>
      </c>
      <c r="H11" s="15">
        <v>1.6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24.274999999999999</v>
      </c>
      <c r="D12" s="19">
        <f>AVERAGE(D9:D11)</f>
        <v>1.7000000000000002</v>
      </c>
      <c r="E12" s="19">
        <f>AVERAGE(E9:E11)</f>
        <v>22.133333333333336</v>
      </c>
      <c r="F12" s="20">
        <f>AVERAGE(F9:F11)</f>
        <v>45.966666666666669</v>
      </c>
      <c r="G12" s="21"/>
      <c r="H12" s="22">
        <f>AVERAGE(H9:H11)</f>
        <v>2.3333333333333335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185</v>
      </c>
      <c r="F16" s="27" t="s">
        <v>186</v>
      </c>
      <c r="G16" s="117" t="s">
        <v>185</v>
      </c>
      <c r="H16" s="27" t="s">
        <v>181</v>
      </c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0.3840277777777778</v>
      </c>
      <c r="D17" s="28">
        <v>0.38611111111111113</v>
      </c>
      <c r="E17" s="28">
        <v>0.42291666666666666</v>
      </c>
      <c r="F17" s="28">
        <v>0.44861111111111113</v>
      </c>
      <c r="G17" s="28">
        <v>0.72361111111111109</v>
      </c>
      <c r="H17" s="28">
        <v>0.75902777777777775</v>
      </c>
      <c r="I17" s="28"/>
      <c r="J17" s="28"/>
      <c r="K17" s="28"/>
      <c r="L17" s="28"/>
      <c r="M17" s="28"/>
      <c r="N17" s="28"/>
      <c r="O17" s="28"/>
      <c r="P17" s="28">
        <v>0.77500000000000002</v>
      </c>
    </row>
    <row r="18" spans="2:16" ht="14.15" customHeight="1">
      <c r="B18" s="35" t="s">
        <v>42</v>
      </c>
      <c r="C18" s="27">
        <v>55983</v>
      </c>
      <c r="D18" s="27">
        <v>55984</v>
      </c>
      <c r="E18" s="27">
        <v>56009</v>
      </c>
      <c r="F18" s="27">
        <v>56024</v>
      </c>
      <c r="G18" s="27">
        <v>56192</v>
      </c>
      <c r="H18" s="27">
        <v>56205</v>
      </c>
      <c r="I18" s="27"/>
      <c r="J18" s="27"/>
      <c r="K18" s="27"/>
      <c r="L18" s="27"/>
      <c r="M18" s="27"/>
      <c r="N18" s="27"/>
      <c r="O18" s="27"/>
      <c r="P18" s="27">
        <v>56218</v>
      </c>
    </row>
    <row r="19" spans="2:16" ht="14.15" customHeight="1" thickBot="1">
      <c r="B19" s="13" t="s">
        <v>43</v>
      </c>
      <c r="C19" s="29"/>
      <c r="D19" s="27">
        <v>55995</v>
      </c>
      <c r="E19" s="30">
        <v>56023</v>
      </c>
      <c r="F19" s="30">
        <v>56191</v>
      </c>
      <c r="G19" s="30">
        <v>56204</v>
      </c>
      <c r="H19" s="30">
        <v>56217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12</v>
      </c>
      <c r="E20" s="33">
        <f>IF(ISNUMBER(E18),E19-E18+1,"")</f>
        <v>15</v>
      </c>
      <c r="F20" s="33">
        <f>IF(ISNUMBER(F18),F19-F18+1,"")</f>
        <v>168</v>
      </c>
      <c r="G20" s="33">
        <f>IF(ISNUMBER(G18),G19-G18+1,"")</f>
        <v>13</v>
      </c>
      <c r="H20" s="33">
        <f>IF(ISNUMBER(H18),H19-H18+1,"")</f>
        <v>13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3" t="s">
        <v>45</v>
      </c>
      <c r="C22" s="35" t="s">
        <v>21</v>
      </c>
      <c r="D22" s="35" t="s">
        <v>23</v>
      </c>
      <c r="E22" s="35" t="s">
        <v>46</v>
      </c>
      <c r="F22" s="154" t="s">
        <v>47</v>
      </c>
      <c r="G22" s="154"/>
      <c r="H22" s="154"/>
      <c r="I22" s="154"/>
      <c r="J22" s="35" t="s">
        <v>21</v>
      </c>
      <c r="K22" s="35" t="s">
        <v>23</v>
      </c>
      <c r="L22" s="35" t="s">
        <v>46</v>
      </c>
      <c r="M22" s="154" t="s">
        <v>47</v>
      </c>
      <c r="N22" s="154"/>
      <c r="O22" s="154"/>
      <c r="P22" s="154"/>
    </row>
    <row r="23" spans="2:16" ht="13.5" customHeight="1">
      <c r="B23" s="153"/>
      <c r="C23" s="106"/>
      <c r="D23" s="106"/>
      <c r="E23" s="36" t="s">
        <v>48</v>
      </c>
      <c r="F23" s="152"/>
      <c r="G23" s="152"/>
      <c r="H23" s="152"/>
      <c r="I23" s="152"/>
      <c r="J23" s="106"/>
      <c r="K23" s="106"/>
      <c r="L23" s="116" t="s">
        <v>165</v>
      </c>
      <c r="M23" s="152"/>
      <c r="N23" s="152"/>
      <c r="O23" s="152"/>
      <c r="P23" s="152"/>
    </row>
    <row r="24" spans="2:16" ht="13.5" customHeight="1">
      <c r="B24" s="153"/>
      <c r="C24" s="106"/>
      <c r="D24" s="106"/>
      <c r="E24" s="113" t="s">
        <v>180</v>
      </c>
      <c r="F24" s="152" t="s">
        <v>187</v>
      </c>
      <c r="G24" s="152"/>
      <c r="H24" s="152"/>
      <c r="I24" s="152"/>
      <c r="J24" s="106">
        <v>0.75902777777777775</v>
      </c>
      <c r="K24" s="106">
        <v>0.76180555555555562</v>
      </c>
      <c r="L24" s="36" t="s">
        <v>177</v>
      </c>
      <c r="M24" s="152" t="s">
        <v>200</v>
      </c>
      <c r="N24" s="152"/>
      <c r="O24" s="152"/>
      <c r="P24" s="152"/>
    </row>
    <row r="25" spans="2:16" ht="13.5" customHeight="1">
      <c r="B25" s="153"/>
      <c r="C25" s="116"/>
      <c r="D25" s="116"/>
      <c r="E25" s="113" t="s">
        <v>171</v>
      </c>
      <c r="F25" s="152"/>
      <c r="G25" s="152"/>
      <c r="H25" s="152"/>
      <c r="I25" s="152"/>
      <c r="J25" s="106"/>
      <c r="K25" s="106"/>
      <c r="L25" s="36" t="s">
        <v>49</v>
      </c>
      <c r="M25" s="152"/>
      <c r="N25" s="152"/>
      <c r="O25" s="152"/>
      <c r="P25" s="152"/>
    </row>
    <row r="26" spans="2:16" ht="13.5" customHeight="1">
      <c r="B26" s="153"/>
      <c r="C26" s="106"/>
      <c r="D26" s="106"/>
      <c r="E26" s="113" t="s">
        <v>165</v>
      </c>
      <c r="F26" s="152" t="s">
        <v>187</v>
      </c>
      <c r="G26" s="152"/>
      <c r="H26" s="152"/>
      <c r="I26" s="152"/>
      <c r="J26" s="106">
        <v>0.76458333333333339</v>
      </c>
      <c r="K26" s="106">
        <v>0.76736111111111116</v>
      </c>
      <c r="L26" s="36" t="s">
        <v>178</v>
      </c>
      <c r="M26" s="152" t="s">
        <v>201</v>
      </c>
      <c r="N26" s="152"/>
      <c r="O26" s="152"/>
      <c r="P26" s="152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4" t="s">
        <v>50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0.27499999999999997</v>
      </c>
      <c r="P30" s="46">
        <f>SUM(C30:J30,L30:N30)</f>
        <v>0</v>
      </c>
    </row>
    <row r="31" spans="2:16" ht="14.15" customHeight="1">
      <c r="B31" s="37" t="s">
        <v>170</v>
      </c>
      <c r="C31" s="47"/>
      <c r="D31" s="7">
        <v>0.27499999999999997</v>
      </c>
      <c r="E31" s="7"/>
      <c r="F31" s="7"/>
      <c r="G31" s="7"/>
      <c r="H31" s="7"/>
      <c r="I31" s="7"/>
      <c r="J31" s="7"/>
      <c r="K31" s="7">
        <v>4.9305555555555554E-2</v>
      </c>
      <c r="L31" s="7"/>
      <c r="M31" s="7"/>
      <c r="N31" s="7"/>
      <c r="O31" s="48"/>
      <c r="P31" s="46">
        <f>SUM(C31:N31)</f>
        <v>0.32430555555555551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0.27499999999999997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4.9305555555555554E-2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0.32430555555555551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5" t="s">
        <v>67</v>
      </c>
      <c r="C36" s="118" t="s">
        <v>188</v>
      </c>
      <c r="D36" s="118"/>
      <c r="E36" s="158" t="s">
        <v>192</v>
      </c>
      <c r="F36" s="159"/>
      <c r="G36" s="158"/>
      <c r="H36" s="159"/>
      <c r="I36" s="158"/>
      <c r="J36" s="159"/>
      <c r="K36" s="158"/>
      <c r="L36" s="159"/>
      <c r="M36" s="118"/>
      <c r="N36" s="118"/>
      <c r="O36" s="118"/>
      <c r="P36" s="118"/>
    </row>
    <row r="37" spans="2:16" ht="18" customHeight="1">
      <c r="B37" s="156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</row>
    <row r="38" spans="2:16" ht="18" customHeight="1">
      <c r="B38" s="156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6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6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66" t="s">
        <v>189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5" customHeight="1">
      <c r="B45" s="169" t="s">
        <v>190</v>
      </c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5" customHeight="1">
      <c r="B46" s="169" t="s">
        <v>193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5" customHeight="1">
      <c r="B47" s="122" t="s">
        <v>194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 t="s">
        <v>195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 t="s">
        <v>199</v>
      </c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5" customHeight="1">
      <c r="B50" s="169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5" customHeight="1">
      <c r="B51" s="169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5" customHeight="1">
      <c r="B52" s="169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Bot="1">
      <c r="B53" s="184" t="s">
        <v>168</v>
      </c>
      <c r="C53" s="185"/>
      <c r="D53" s="115"/>
      <c r="E53" s="115"/>
      <c r="F53" s="115"/>
      <c r="G53" s="186"/>
      <c r="H53" s="185"/>
      <c r="I53" s="185"/>
      <c r="J53" s="185"/>
      <c r="K53" s="185"/>
      <c r="L53" s="185"/>
      <c r="M53" s="185"/>
      <c r="N53" s="185"/>
      <c r="O53" s="185"/>
      <c r="P53" s="187"/>
    </row>
    <row r="54" spans="2:16" ht="14.15" customHeight="1" thickTop="1" thickBot="1">
      <c r="B54" s="179" t="s">
        <v>172</v>
      </c>
      <c r="C54" s="180"/>
      <c r="D54" s="180"/>
      <c r="E54" s="180"/>
      <c r="F54" s="112"/>
      <c r="G54" s="181"/>
      <c r="H54" s="182"/>
      <c r="I54" s="182"/>
      <c r="J54" s="182"/>
      <c r="K54" s="182"/>
      <c r="L54" s="182"/>
      <c r="M54" s="182"/>
      <c r="N54" s="182"/>
      <c r="O54" s="182"/>
      <c r="P54" s="183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70" t="s">
        <v>76</v>
      </c>
      <c r="C59" s="161"/>
      <c r="D59" s="58">
        <v>7</v>
      </c>
      <c r="E59" s="170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70" t="s">
        <v>81</v>
      </c>
      <c r="C60" s="161"/>
      <c r="D60" s="58" t="b">
        <v>1</v>
      </c>
      <c r="E60" s="170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70" t="s">
        <v>86</v>
      </c>
      <c r="C61" s="161"/>
      <c r="D61" s="58" t="b">
        <v>1</v>
      </c>
      <c r="E61" s="170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70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70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0</v>
      </c>
      <c r="E64" s="170" t="s">
        <v>98</v>
      </c>
      <c r="F64" s="161"/>
      <c r="G64" s="58" t="b">
        <v>1</v>
      </c>
      <c r="H64" s="71"/>
      <c r="I64" s="72"/>
      <c r="J64" s="73"/>
      <c r="K64" s="177" t="s">
        <v>99</v>
      </c>
      <c r="L64" s="178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1" t="s">
        <v>105</v>
      </c>
      <c r="C69" s="171"/>
      <c r="D69" s="81"/>
      <c r="E69" s="81"/>
      <c r="F69" s="173" t="s">
        <v>106</v>
      </c>
      <c r="G69" s="175" t="s">
        <v>107</v>
      </c>
      <c r="H69" s="81"/>
      <c r="I69" s="171" t="s">
        <v>108</v>
      </c>
      <c r="J69" s="171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-159.30000000000001</v>
      </c>
      <c r="D72" s="60">
        <v>-159.69999999999999</v>
      </c>
      <c r="E72" s="100" t="s">
        <v>118</v>
      </c>
      <c r="F72" s="60">
        <v>28.3</v>
      </c>
      <c r="G72" s="60">
        <v>27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-154.1</v>
      </c>
      <c r="D73" s="60">
        <v>-154.69999999999999</v>
      </c>
      <c r="E73" s="102" t="s">
        <v>122</v>
      </c>
      <c r="F73" s="61">
        <v>28.6</v>
      </c>
      <c r="G73" s="61">
        <v>31.3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-173.1</v>
      </c>
      <c r="D74" s="60">
        <v>-172.5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-117.5</v>
      </c>
      <c r="D75" s="60">
        <v>-119.3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37.99</v>
      </c>
      <c r="D76" s="60">
        <v>36.6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34</v>
      </c>
      <c r="D77" s="60">
        <v>32.700000000000003</v>
      </c>
      <c r="E77" s="102" t="s">
        <v>142</v>
      </c>
      <c r="F77" s="62">
        <v>270</v>
      </c>
      <c r="G77" s="62">
        <v>275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31.8</v>
      </c>
      <c r="D78" s="60">
        <v>30.5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30.6</v>
      </c>
      <c r="D79" s="60">
        <v>29.3</v>
      </c>
      <c r="E79" s="100" t="s">
        <v>152</v>
      </c>
      <c r="F79" s="60">
        <v>20.9</v>
      </c>
      <c r="G79" s="60">
        <v>20.399999999999999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1.12E-4</v>
      </c>
      <c r="D80" s="64">
        <v>1.2E-4</v>
      </c>
      <c r="E80" s="102" t="s">
        <v>157</v>
      </c>
      <c r="F80" s="61">
        <v>39.9</v>
      </c>
      <c r="G80" s="61">
        <v>57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48" t="s">
        <v>161</v>
      </c>
      <c r="C84" s="148"/>
    </row>
    <row r="85" spans="2:16" ht="15" customHeight="1">
      <c r="B85" s="149" t="s">
        <v>183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>
      <c r="B86" s="119" t="s">
        <v>191</v>
      </c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2024-12-16T18:48:00Z</dcterms:modified>
</cp:coreProperties>
</file>