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<sst xmlns="http://schemas.openxmlformats.org/spreadsheetml/2006/main" count="214" uniqueCount="198">
  <si>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</si>
  <si>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</si>
  <si>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</si>
  <si>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</si>
  <si>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</si>
  <si>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</si>
  <si>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</si>
  <si>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</si>
  <si>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</si>
  <si>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</si>
  <si>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</si>
  <si>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</si>
  <si>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</si>
  <si>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</si>
  <si>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</si>
  <si>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</si>
  <si>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</si>
  <si>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</si>
  <si>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</si>
  <si>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</si>
  <si>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</si>
  <si>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</si>
  <si>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</si>
  <si>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</si>
  <si>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</si>
  <si>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</si>
  <si>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</si>
  <si>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</si>
  <si>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</si>
  <si>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</si>
  <si>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</si>
  <si>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</si>
  <si>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</si>
  <si>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</si>
  <si>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</si>
  <si>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</si>
  <si>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</si>
  <si>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</si>
  <si>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</si>
  <si>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</si>
  <si>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</si>
  <si>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</si>
  <si>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</si>
  <si>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</si>
  <si>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</si>
  <si>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</si>
  <si>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</si>
  <si>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</si>
  <si>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</si>
  <si>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</si>
  <si>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</si>
  <si>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</si>
  <si>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</si>
  <si>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</si>
  <si>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</si>
  <si>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</si>
  <si>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</si>
  <si>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</si>
  <si>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</si>
  <si>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</si>
  <si>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</si>
  <si>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</si>
  <si>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</si>
  <si>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</si>
  <si>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</si>
  <si>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</si>
  <si>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</si>
  <si>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</si>
  <si>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</si>
  <si>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</si>
  <si>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</si>
  <si>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</si>
  <si>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</si>
  <si>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</si>
  <si>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</si>
  <si>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</si>
  <si>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</si>
  <si>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</si>
  <si>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</si>
  <si>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</si>
  <si>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</si>
  <si>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</si>
  <si>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</si>
  <si>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</si>
  <si>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</si>
  <si>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</si>
  <si>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</si>
  <si>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</si>
  <si>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</si>
  <si>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</si>
  <si>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</si>
  <si>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</si>
  <si>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</si>
  <si>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</si>
  <si>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</si>
  <si>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</si>
  <si>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</si>
  <si>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</si>
  <si>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</si>
  <si>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</si>
  <si>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</si>
  <si>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</si>
  <si>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</si>
  <si>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</si>
  <si>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</si>
  <si>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</si>
  <si>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</si>
  <si>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</si>
  <si>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</si>
  <si>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</si>
  <si>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</si>
  <si>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</si>
  <si>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</si>
  <si>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</si>
  <si>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</si>
  <si>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</si>
  <si>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</si>
  <si>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</si>
  <si>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</si>
  <si>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</si>
  <si>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</si>
  <si>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</si>
  <si>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</si>
  <si>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</si>
  <si>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</si>
  <si>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</si>
  <si>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</si>
  <si>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</si>
  <si>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</si>
  <si>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</si>
  <si>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</si>
  <si>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</si>
  <si>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</si>
  <si>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</si>
  <si>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</si>
  <si>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</si>
  <si>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</si>
  <si>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</si>
  <si>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</si>
  <si>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</si>
  <si>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</si>
  <si>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</si>
  <si>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</si>
  <si>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</si>
  <si>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</si>
  <si>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</si>
  <si>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</si>
  <si>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</si>
  <si>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</si>
  <si>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</si>
  <si>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</si>
  <si>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</si>
  <si>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</si>
  <si>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</si>
  <si>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</si>
  <si>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</si>
  <si>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</si>
  <si>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</si>
  <si>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</si>
  <si>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</si>
  <si>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</si>
  <si>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</si>
  <si>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</si>
  <si>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</si>
  <si>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</si>
  <si>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</si>
  <si>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</si>
  <si>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</si>
  <si>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</si>
  <si>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</si>
  <si>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</si>
  <si>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</si>
  <si>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</si>
  <si>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</si>
  <si>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</si>
  <si>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</si>
  <si>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</si>
  <si>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</si>
  <si>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</si>
  <si>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</si>
  <si>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</si>
  <si>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</si>
  <si>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</si>
  <si>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</si>
  <si>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</si>
  <si>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[10:19] 짙은 구름으로 인한 관측 대기/  [14:40] 관측 재개</t>
  </si>
  <si>
    <t>DIR</t>
  </si>
  <si>
    <t>-</t>
  </si>
  <si>
    <t>TMT</t>
  </si>
  <si>
    <t>C_054573-054582</t>
  </si>
  <si>
    <t>E_054562-054565</t>
  </si>
  <si>
    <t>E_054562-054565 오후플랫 연습영상</t>
  </si>
  <si>
    <t>S</t>
  </si>
  <si>
    <t>SE</t>
  </si>
  <si>
    <t>E_054651</t>
  </si>
  <si>
    <t>30s/26k 20s/25k</t>
  </si>
  <si>
    <t>45s/21k 37s/25k 25s/24k</t>
  </si>
  <si>
    <t>E_054651 K/M/N(HA +04:22:29/ ALT 37.6/ AZ-57.7)을 가로지르는 빛번짐 있음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</si>
</sst>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7" zoomScale="130" zoomScaleNormal="130" workbookViewId="0">
      <selection activeCell="N72" sqref="N7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45636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44.594594594594597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182</v>
      </c>
      <c r="D4" s="3" t="s">
        <v>184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0.44375000000000003</v>
      </c>
      <c r="D9" s="8" t="s">
        <v>187</v>
      </c>
      <c r="E9" s="8">
        <v>19.7</v>
      </c>
      <c r="F9" s="8">
        <v>39.4</v>
      </c>
      <c r="G9" s="36" t="s">
        <v>192</v>
      </c>
      <c r="H9" s="8">
        <v>1.3</v>
      </c>
      <c r="I9" s="36">
        <v>71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187</v>
      </c>
      <c r="E10" s="8">
        <v>18.5</v>
      </c>
      <c r="F10" s="8">
        <v>45</v>
      </c>
      <c r="G10" s="36" t="s">
        <v>193</v>
      </c>
      <c r="H10" s="8">
        <v>4.2</v>
      </c>
      <c r="I10" s="11"/>
      <c r="J10" s="9">
        <f>IF(L10, 1, 0) + IF(M10, 2, 0) + IF(N10, 4, 0) + IF(O10, 8, 0) + IF(P10, 16, 0)</f>
        <v>9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0.72083333333333333</v>
      </c>
      <c r="D11" s="15">
        <v>1.6</v>
      </c>
      <c r="E11" s="15">
        <v>17.5</v>
      </c>
      <c r="F11" s="15">
        <v>54.6</v>
      </c>
      <c r="G11" s="36" t="s">
        <v>193</v>
      </c>
      <c r="H11" s="15">
        <v>7.1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24.277083333333334</v>
      </c>
      <c r="D12" s="19">
        <f>AVERAGE(D9:D11)</f>
        <v>1.6</v>
      </c>
      <c r="E12" s="19">
        <f>AVERAGE(E9:E11)</f>
        <v>18.566666666666666</v>
      </c>
      <c r="F12" s="20">
        <f>AVERAGE(F9:F11)</f>
        <v>46.333333333333336</v>
      </c>
      <c r="G12" s="21"/>
      <c r="H12" s="22">
        <f>AVERAGE(H9:H11)</f>
        <v>4.2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188</v>
      </c>
      <c r="F16" s="27" t="s">
        <v>186</v>
      </c>
      <c r="G16" s="117" t="s">
        <v>188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0.39027777777777778</v>
      </c>
      <c r="D17" s="28">
        <v>0.39097222222222222</v>
      </c>
      <c r="E17" s="28">
        <v>0.41597222222222219</v>
      </c>
      <c r="F17" s="28">
        <v>0.61875000000000002</v>
      </c>
      <c r="G17" s="28">
        <v>0.72499999999999998</v>
      </c>
      <c r="H17" s="28">
        <v>0.75763888888888886</v>
      </c>
      <c r="I17" s="28"/>
      <c r="J17" s="28"/>
      <c r="K17" s="28"/>
      <c r="L17" s="28"/>
      <c r="M17" s="28"/>
      <c r="N17" s="28"/>
      <c r="O17" s="28"/>
      <c r="P17" s="28">
        <v>0.77222222222222225</v>
      </c>
    </row>
    <row r="18" spans="2:16" ht="14.15" customHeight="1">
      <c r="B18" s="35" t="s">
        <v>42</v>
      </c>
      <c r="C18" s="27">
        <v>54556</v>
      </c>
      <c r="D18" s="27">
        <v>54557</v>
      </c>
      <c r="E18" s="27">
        <v>54573</v>
      </c>
      <c r="F18" s="27">
        <v>54586</v>
      </c>
      <c r="G18" s="27">
        <v>54656</v>
      </c>
      <c r="H18" s="27">
        <v>54670</v>
      </c>
      <c r="I18" s="27"/>
      <c r="J18" s="27"/>
      <c r="K18" s="27"/>
      <c r="L18" s="27"/>
      <c r="M18" s="27"/>
      <c r="N18" s="27"/>
      <c r="O18" s="27"/>
      <c r="P18" s="27">
        <v>54682</v>
      </c>
    </row>
    <row r="19" spans="2:16" ht="14.15" customHeight="1" thickBot="1">
      <c r="B19" s="13" t="s">
        <v>43</v>
      </c>
      <c r="C19" s="29"/>
      <c r="D19" s="27">
        <v>54561</v>
      </c>
      <c r="E19" s="30">
        <v>54582</v>
      </c>
      <c r="F19" s="30">
        <v>54655</v>
      </c>
      <c r="G19" s="30">
        <v>54669</v>
      </c>
      <c r="H19" s="30">
        <v>54681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10</v>
      </c>
      <c r="F20" s="33">
        <f>IF(ISNUMBER(F18),F19-F18+1,"")</f>
        <v>70</v>
      </c>
      <c r="G20" s="33">
        <f>IF(ISNUMBER(G18),G19-G18+1,"")</f>
        <v>14</v>
      </c>
      <c r="H20" s="33">
        <f>IF(ISNUMBER(H18),H19-H18+1,"")</f>
        <v>12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/>
      <c r="D23" s="10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>
        <v>0.75902777777777775</v>
      </c>
      <c r="K24" s="106">
        <v>0.76180555555555562</v>
      </c>
      <c r="L24" s="36" t="s">
        <v>177</v>
      </c>
      <c r="M24" s="152" t="s">
        <v>196</v>
      </c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>
        <v>0.7631944444444444</v>
      </c>
      <c r="K26" s="106">
        <v>0.76458333333333339</v>
      </c>
      <c r="L26" s="36" t="s">
        <v>178</v>
      </c>
      <c r="M26" s="152" t="s">
        <v>195</v>
      </c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0.13125000000000001</v>
      </c>
      <c r="O30" s="45"/>
      <c r="P30" s="46">
        <f>SUM(C30:J30,L30:N30)</f>
        <v>0.27708333333333335</v>
      </c>
    </row>
    <row r="31" spans="2:16" ht="14.15" customHeight="1">
      <c r="B31" s="37" t="s">
        <v>170</v>
      </c>
      <c r="C31" s="47"/>
      <c r="D31" s="7">
        <v>0.21458333333333335</v>
      </c>
      <c r="E31" s="7">
        <v>6.25E-2</v>
      </c>
      <c r="F31" s="7"/>
      <c r="G31" s="7"/>
      <c r="H31" s="7"/>
      <c r="I31" s="7"/>
      <c r="J31" s="7"/>
      <c r="K31" s="7">
        <v>3.125E-2</v>
      </c>
      <c r="L31" s="7"/>
      <c r="M31" s="7"/>
      <c r="N31" s="7"/>
      <c r="O31" s="48"/>
      <c r="P31" s="46">
        <f>SUM(C31:N31)</f>
        <v>0.30833333333333335</v>
      </c>
    </row>
    <row r="32" spans="2:16" ht="14.15" customHeight="1">
      <c r="B32" s="37" t="s">
        <v>65</v>
      </c>
      <c r="C32" s="49"/>
      <c r="D32" s="50">
        <v>0.10833333333333334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0.17083333333333334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0.10625000000000001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3.125E-2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0.13750000000000001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190</v>
      </c>
      <c r="D36" s="118"/>
      <c r="E36" s="158" t="s">
        <v>189</v>
      </c>
      <c r="F36" s="159"/>
      <c r="G36" s="158" t="s">
        <v>194</v>
      </c>
      <c r="H36" s="159"/>
      <c r="I36" s="158"/>
      <c r="J36" s="159"/>
      <c r="K36" s="118"/>
      <c r="L36" s="118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191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 t="s">
        <v>185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 t="s">
        <v>197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1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-160.5</v>
      </c>
      <c r="D72" s="60">
        <v>-161.19999999999999</v>
      </c>
      <c r="E72" s="100" t="s">
        <v>118</v>
      </c>
      <c r="F72" s="60">
        <v>27.6</v>
      </c>
      <c r="G72" s="60">
        <v>26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-155.19999999999999</v>
      </c>
      <c r="D73" s="60">
        <v>-156.1</v>
      </c>
      <c r="E73" s="102" t="s">
        <v>122</v>
      </c>
      <c r="F73" s="61">
        <v>29.4</v>
      </c>
      <c r="G73" s="61">
        <v>30.7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-173</v>
      </c>
      <c r="D74" s="60">
        <v>-171.7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259.7</v>
      </c>
      <c r="D75" s="60">
        <v>259.7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36.5</v>
      </c>
      <c r="D76" s="60">
        <v>35.4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32.799999999999997</v>
      </c>
      <c r="D77" s="60">
        <v>31.5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30.7</v>
      </c>
      <c r="D78" s="60">
        <v>29.3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29.6</v>
      </c>
      <c r="D79" s="60">
        <v>28.1</v>
      </c>
      <c r="E79" s="100" t="s">
        <v>152</v>
      </c>
      <c r="F79" s="60">
        <v>18.600000000000001</v>
      </c>
      <c r="G79" s="60">
        <v>18.5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1.13E-4</v>
      </c>
      <c r="D80" s="64">
        <v>1.16E-4</v>
      </c>
      <c r="E80" s="102" t="s">
        <v>157</v>
      </c>
      <c r="F80" s="61">
        <v>48.1</v>
      </c>
      <c r="G80" s="61">
        <v>55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2024-12-10T18:41:36Z</dcterms:modified>
</cp:coreProperties>
</file>