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<sst xmlns="http://schemas.openxmlformats.org/spreadsheetml/2006/main" count="211" uniqueCount="197">
  <si>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</si>
  <si>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</si>
  <si>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</si>
  <si>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</si>
  <si>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</si>
  <si>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</si>
  <si>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</si>
  <si>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</si>
  <si>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</si>
  <si>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</si>
  <si>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</si>
  <si>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</si>
  <si>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</si>
  <si>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</si>
  <si>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</si>
  <si>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</si>
  <si>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</si>
  <si>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</si>
  <si>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</si>
  <si>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</si>
  <si>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</si>
  <si>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</si>
  <si>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</si>
  <si>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</si>
  <si>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</si>
  <si>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</si>
  <si>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</si>
  <si>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</si>
  <si>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</si>
  <si>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</si>
  <si>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</si>
  <si>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</si>
  <si>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</si>
  <si>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</si>
  <si>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</si>
  <si>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</si>
  <si>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</si>
  <si>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</si>
  <si>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</si>
  <si>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</si>
  <si>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</si>
  <si>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</si>
  <si>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</si>
  <si>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</si>
  <si>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</si>
  <si>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</si>
  <si>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</si>
  <si>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</si>
  <si>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</si>
  <si>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</si>
  <si>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</si>
  <si>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</si>
  <si>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</si>
  <si>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</si>
  <si>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</si>
  <si>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</si>
  <si>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</si>
  <si>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</si>
  <si>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</si>
  <si>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</si>
  <si>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</si>
  <si>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</si>
  <si>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</si>
  <si>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</si>
  <si>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</si>
  <si>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</si>
  <si>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</si>
  <si>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</si>
  <si>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</si>
  <si>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</si>
  <si>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</si>
  <si>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</si>
  <si>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</si>
  <si>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</si>
  <si>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</si>
  <si>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</si>
  <si>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</si>
  <si>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</si>
  <si>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</si>
  <si>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</si>
  <si>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</si>
  <si>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</si>
  <si>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</si>
  <si>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</si>
  <si>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</si>
  <si>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</si>
  <si>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</si>
  <si>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</si>
  <si>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</si>
  <si>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</si>
  <si>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</si>
  <si>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</si>
  <si>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</si>
  <si>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</si>
  <si>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</si>
  <si>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</si>
  <si>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</si>
  <si>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</si>
  <si>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</si>
  <si>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</si>
  <si>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</si>
  <si>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</si>
  <si>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</si>
  <si>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</si>
  <si>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</si>
  <si>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</si>
  <si>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</si>
  <si>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</si>
  <si>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</si>
  <si>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</si>
  <si>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</si>
  <si>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</si>
  <si>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</si>
  <si>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</si>
  <si>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</si>
  <si>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</si>
  <si>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</si>
  <si>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</si>
  <si>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</si>
  <si>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</si>
  <si>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</si>
  <si>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</si>
  <si>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</si>
  <si>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</si>
  <si>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</si>
  <si>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</si>
  <si>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</si>
  <si>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</si>
  <si>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</si>
  <si>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</si>
  <si>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</si>
  <si>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</si>
  <si>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</si>
  <si>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</si>
  <si>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</si>
  <si>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</si>
  <si>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</si>
  <si>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</si>
  <si>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</si>
  <si>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</si>
  <si>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</si>
  <si>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</si>
  <si>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</si>
  <si>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</si>
  <si>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</si>
  <si>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</si>
  <si>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</si>
  <si>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</si>
  <si>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</si>
  <si>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</si>
  <si>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</si>
  <si>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</si>
  <si>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</si>
  <si>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</si>
  <si>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</si>
  <si>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</si>
  <si>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</si>
  <si>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</si>
  <si>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</si>
  <si>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</si>
  <si>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</si>
  <si>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</si>
  <si>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</si>
  <si>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</si>
  <si>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</si>
  <si>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</si>
  <si>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</si>
  <si>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</si>
  <si>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</si>
  <si>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</si>
  <si>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</si>
  <si>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</si>
  <si>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</si>
  <si>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</si>
  <si>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</si>
  <si>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</si>
  <si>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</si>
  <si>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</si>
  <si>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</si>
  <si>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</si>
  <si>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</si>
  <si>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</si>
  <si>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</si>
  <si>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TMT</t>
  </si>
  <si>
    <t>-</t>
  </si>
  <si>
    <t>NNW</t>
  </si>
  <si>
    <t>ENE</t>
  </si>
  <si>
    <t>SE</t>
  </si>
  <si>
    <t>월령 40% 이상으로 방풍막 연결</t>
  </si>
  <si>
    <t>두원재</t>
  </si>
  <si>
    <t>DIR</t>
  </si>
  <si>
    <t>구름의 영향으로 오후/오전 플랫 건너 뜀</t>
  </si>
  <si>
    <t>[10:00] 짙은 구름으로 인한 관측 대기/ [15:55] 관측 재개</t>
  </si>
  <si>
    <t>T_054511</t>
  </si>
  <si>
    <t>C_054521-054526</t>
  </si>
  <si>
    <t>T_054531</t>
  </si>
  <si>
    <t>T_054511/ T_054531 고도한계로 망원경이 멈추면서 별이 흐름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</si>
</sst>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37" zoomScale="130" zoomScaleNormal="130" workbookViewId="0">
      <selection activeCell="B47" sqref="B47:P4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45635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24.235294117647058</v>
      </c>
      <c r="M3" s="147"/>
      <c r="N3" s="66" t="s">
        <v>3</v>
      </c>
      <c r="O3" s="147">
        <f>(P31-P33)/P31*100</f>
        <v>100</v>
      </c>
      <c r="P3" s="147"/>
    </row>
    <row r="4" spans="2:16" ht="14.25" customHeight="1">
      <c r="B4" s="34" t="s">
        <v>4</v>
      </c>
      <c r="C4" s="2" t="s">
        <v>182</v>
      </c>
      <c r="D4" s="3" t="s">
        <v>189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0.44305555555555554</v>
      </c>
      <c r="D9" s="8" t="s">
        <v>184</v>
      </c>
      <c r="E9" s="8">
        <v>19.600000000000001</v>
      </c>
      <c r="F9" s="8">
        <v>31</v>
      </c>
      <c r="G9" s="36" t="s">
        <v>187</v>
      </c>
      <c r="H9" s="8">
        <v>8.8000000000000007</v>
      </c>
      <c r="I9" s="36">
        <v>61</v>
      </c>
      <c r="J9" s="9">
        <f>IF(L9, 1, 0) + IF(M9, 2, 0) + IF(N9, 4, 0) + IF(O9, 8, 0) + IF(P9, 16, 0)</f>
        <v>10</v>
      </c>
      <c r="K9" s="10" t="b">
        <v>0</v>
      </c>
      <c r="L9" s="10" t="b">
        <v>0</v>
      </c>
      <c r="M9" s="10" t="b">
        <v>1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184</v>
      </c>
      <c r="E10" s="8">
        <v>20.399999999999999</v>
      </c>
      <c r="F10" s="8">
        <v>23.2</v>
      </c>
      <c r="G10" s="36" t="s">
        <v>185</v>
      </c>
      <c r="H10" s="8">
        <v>0.2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0.72083333333333333</v>
      </c>
      <c r="D11" s="15">
        <v>1.2</v>
      </c>
      <c r="E11" s="15">
        <v>18.5</v>
      </c>
      <c r="F11" s="15">
        <v>31.6</v>
      </c>
      <c r="G11" s="36" t="s">
        <v>186</v>
      </c>
      <c r="H11" s="15">
        <v>0.8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24.277777777777779</v>
      </c>
      <c r="D12" s="19">
        <f>AVERAGE(D9:D11)</f>
        <v>1.2</v>
      </c>
      <c r="E12" s="19">
        <f>AVERAGE(E9:E11)</f>
        <v>19.5</v>
      </c>
      <c r="F12" s="20">
        <f>AVERAGE(F9:F11)</f>
        <v>28.600000000000005</v>
      </c>
      <c r="G12" s="21"/>
      <c r="H12" s="22">
        <f>AVERAGE(H9:H11)</f>
        <v>3.2666666666666671</v>
      </c>
      <c r="I12" s="23"/>
      <c r="J12" s="24">
        <f>AVERAGE(J9:J11)</f>
        <v>6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190</v>
      </c>
      <c r="F16" s="27" t="s">
        <v>183</v>
      </c>
      <c r="G16" s="117" t="s">
        <v>181</v>
      </c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0.39444444444444443</v>
      </c>
      <c r="D17" s="28">
        <v>0.39513888888888887</v>
      </c>
      <c r="E17" s="28">
        <v>0.68125000000000002</v>
      </c>
      <c r="F17" s="28">
        <v>0.72638888888888886</v>
      </c>
      <c r="G17" s="28">
        <v>0.75138888888888899</v>
      </c>
      <c r="H17" s="28"/>
      <c r="I17" s="28"/>
      <c r="J17" s="28"/>
      <c r="K17" s="28"/>
      <c r="L17" s="28"/>
      <c r="M17" s="28"/>
      <c r="N17" s="28"/>
      <c r="O17" s="28"/>
      <c r="P17" s="28">
        <v>0.75486111111111109</v>
      </c>
    </row>
    <row r="18" spans="2:16" ht="14.15" customHeight="1">
      <c r="B18" s="35" t="s">
        <v>42</v>
      </c>
      <c r="C18" s="27">
        <v>54497</v>
      </c>
      <c r="D18" s="27">
        <v>54498</v>
      </c>
      <c r="E18" s="27">
        <v>54509</v>
      </c>
      <c r="F18" s="27">
        <v>54537</v>
      </c>
      <c r="G18" s="27">
        <v>54550</v>
      </c>
      <c r="H18" s="27"/>
      <c r="I18" s="27"/>
      <c r="J18" s="27"/>
      <c r="K18" s="27"/>
      <c r="L18" s="27"/>
      <c r="M18" s="27"/>
      <c r="N18" s="27"/>
      <c r="O18" s="27"/>
      <c r="P18" s="27">
        <v>54555</v>
      </c>
    </row>
    <row r="19" spans="2:16" ht="14.15" customHeight="1" thickBot="1">
      <c r="B19" s="13" t="s">
        <v>43</v>
      </c>
      <c r="C19" s="29"/>
      <c r="D19" s="27">
        <v>54502</v>
      </c>
      <c r="E19" s="30">
        <v>54536</v>
      </c>
      <c r="F19" s="30">
        <v>54549</v>
      </c>
      <c r="G19" s="30">
        <v>54554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28</v>
      </c>
      <c r="F20" s="33">
        <f>IF(ISNUMBER(F18),F19-F18+1,"")</f>
        <v>13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06"/>
      <c r="D23" s="106"/>
      <c r="E23" s="36" t="s">
        <v>48</v>
      </c>
      <c r="F23" s="152"/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/>
      <c r="D24" s="106"/>
      <c r="E24" s="113" t="s">
        <v>180</v>
      </c>
      <c r="F24" s="152"/>
      <c r="G24" s="152"/>
      <c r="H24" s="152"/>
      <c r="I24" s="152"/>
      <c r="J24" s="106"/>
      <c r="K24" s="106"/>
      <c r="L24" s="36" t="s">
        <v>177</v>
      </c>
      <c r="M24" s="152"/>
      <c r="N24" s="152"/>
      <c r="O24" s="152"/>
      <c r="P24" s="152"/>
    </row>
    <row r="25" spans="2:16" ht="13.5" customHeight="1">
      <c r="B25" s="153"/>
      <c r="C25" s="116"/>
      <c r="D25" s="116"/>
      <c r="E25" s="113" t="s">
        <v>171</v>
      </c>
      <c r="F25" s="152"/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/>
      <c r="D26" s="106"/>
      <c r="E26" s="113" t="s">
        <v>165</v>
      </c>
      <c r="F26" s="152"/>
      <c r="G26" s="152"/>
      <c r="H26" s="152"/>
      <c r="I26" s="152"/>
      <c r="J26" s="106"/>
      <c r="K26" s="106"/>
      <c r="L26" s="36" t="s">
        <v>178</v>
      </c>
      <c r="M26" s="152"/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0.13194444444444445</v>
      </c>
      <c r="O30" s="45"/>
      <c r="P30" s="46">
        <f>SUM(C30:J30,L30:N30)</f>
        <v>0.27777777777777779</v>
      </c>
    </row>
    <row r="31" spans="2:16" ht="14.15" customHeight="1">
      <c r="B31" s="37" t="s">
        <v>170</v>
      </c>
      <c r="C31" s="47"/>
      <c r="D31" s="7">
        <v>0.21527777777777779</v>
      </c>
      <c r="E31" s="7">
        <v>6.25E-2</v>
      </c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0.2951388888888889</v>
      </c>
    </row>
    <row r="32" spans="2:16" ht="14.15" customHeight="1">
      <c r="B32" s="37" t="s">
        <v>65</v>
      </c>
      <c r="C32" s="49"/>
      <c r="D32" s="50">
        <v>0.16111111111111112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0.22361111111111112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5.4166666666666669E-2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7.1527777777777773E-2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 t="s">
        <v>193</v>
      </c>
      <c r="D36" s="118"/>
      <c r="E36" s="158" t="s">
        <v>194</v>
      </c>
      <c r="F36" s="159"/>
      <c r="G36" s="158" t="s">
        <v>195</v>
      </c>
      <c r="H36" s="159"/>
      <c r="I36" s="158"/>
      <c r="J36" s="159"/>
      <c r="K36" s="118"/>
      <c r="L36" s="118"/>
      <c r="M36" s="118"/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66" t="s">
        <v>192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5" customHeight="1">
      <c r="B45" s="169" t="s">
        <v>196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5" customHeight="1">
      <c r="B46" s="169" t="s">
        <v>191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5" customHeight="1">
      <c r="B50" s="169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5" customHeight="1">
      <c r="B51" s="169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5" customHeight="1">
      <c r="B52" s="169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Bot="1">
      <c r="B53" s="184" t="s">
        <v>168</v>
      </c>
      <c r="C53" s="185"/>
      <c r="D53" s="115"/>
      <c r="E53" s="115"/>
      <c r="F53" s="115"/>
      <c r="G53" s="186"/>
      <c r="H53" s="185"/>
      <c r="I53" s="185"/>
      <c r="J53" s="185"/>
      <c r="K53" s="185"/>
      <c r="L53" s="185"/>
      <c r="M53" s="185"/>
      <c r="N53" s="185"/>
      <c r="O53" s="185"/>
      <c r="P53" s="187"/>
    </row>
    <row r="54" spans="2:16" ht="14.15" customHeight="1" thickTop="1" thickBot="1">
      <c r="B54" s="179" t="s">
        <v>172</v>
      </c>
      <c r="C54" s="180"/>
      <c r="D54" s="180"/>
      <c r="E54" s="180"/>
      <c r="F54" s="112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70" t="s">
        <v>76</v>
      </c>
      <c r="C59" s="161"/>
      <c r="D59" s="58">
        <v>7</v>
      </c>
      <c r="E59" s="170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70" t="s">
        <v>81</v>
      </c>
      <c r="C60" s="161"/>
      <c r="D60" s="58" t="b">
        <v>1</v>
      </c>
      <c r="E60" s="170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70" t="s">
        <v>86</v>
      </c>
      <c r="C61" s="161"/>
      <c r="D61" s="58" t="b">
        <v>1</v>
      </c>
      <c r="E61" s="170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70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70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70" t="s">
        <v>98</v>
      </c>
      <c r="F64" s="161"/>
      <c r="G64" s="58" t="b">
        <v>1</v>
      </c>
      <c r="H64" s="71"/>
      <c r="I64" s="72"/>
      <c r="J64" s="73"/>
      <c r="K64" s="177" t="s">
        <v>99</v>
      </c>
      <c r="L64" s="178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1" t="s">
        <v>105</v>
      </c>
      <c r="C69" s="171"/>
      <c r="D69" s="81"/>
      <c r="E69" s="81"/>
      <c r="F69" s="173" t="s">
        <v>106</v>
      </c>
      <c r="G69" s="175" t="s">
        <v>107</v>
      </c>
      <c r="H69" s="81"/>
      <c r="I69" s="171" t="s">
        <v>108</v>
      </c>
      <c r="J69" s="171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-161.30000000000001</v>
      </c>
      <c r="D72" s="60">
        <v>-160.80000000000001</v>
      </c>
      <c r="E72" s="100" t="s">
        <v>118</v>
      </c>
      <c r="F72" s="60">
        <v>26.8</v>
      </c>
      <c r="G72" s="60">
        <v>24.5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-156.1</v>
      </c>
      <c r="D73" s="60">
        <v>-155.9</v>
      </c>
      <c r="E73" s="102" t="s">
        <v>122</v>
      </c>
      <c r="F73" s="61">
        <v>31.6</v>
      </c>
      <c r="G73" s="61">
        <v>29.8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-174.4</v>
      </c>
      <c r="D74" s="60">
        <v>-172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-122.8</v>
      </c>
      <c r="D75" s="60">
        <v>-121.9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35.5</v>
      </c>
      <c r="D76" s="60">
        <v>34.6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31.9</v>
      </c>
      <c r="D77" s="60">
        <v>30.6</v>
      </c>
      <c r="E77" s="102" t="s">
        <v>142</v>
      </c>
      <c r="F77" s="62">
        <v>265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29.8</v>
      </c>
      <c r="D78" s="60">
        <v>28.3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28.7</v>
      </c>
      <c r="D79" s="60">
        <v>27</v>
      </c>
      <c r="E79" s="100" t="s">
        <v>152</v>
      </c>
      <c r="F79" s="60">
        <v>16.600000000000001</v>
      </c>
      <c r="G79" s="60">
        <v>19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9.5199999999999997E-5</v>
      </c>
      <c r="D80" s="64">
        <v>1.08E-4</v>
      </c>
      <c r="E80" s="102" t="s">
        <v>157</v>
      </c>
      <c r="F80" s="61">
        <v>73.400000000000006</v>
      </c>
      <c r="G80" s="61">
        <v>33.9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188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2024-12-09T18:28:51Z</dcterms:modified>
</cp:coreProperties>
</file>