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2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<sst xmlns="http://schemas.openxmlformats.org/spreadsheetml/2006/main" count="215" uniqueCount="201">
  <si>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</si>
  <si>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</si>
  <si>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</si>
  <si>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</si>
  <si>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</si>
  <si>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</si>
  <si>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</si>
  <si>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</si>
  <si>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</si>
  <si>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</si>
  <si>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</si>
  <si>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</si>
  <si>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</si>
  <si>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</si>
  <si>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</si>
  <si>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</si>
  <si>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</si>
  <si>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</si>
  <si>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</si>
  <si>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</si>
  <si>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</si>
  <si>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</si>
  <si>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</si>
  <si>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</si>
  <si>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</si>
  <si>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</si>
  <si>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</si>
  <si>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</si>
  <si>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</si>
  <si>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</si>
  <si>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</si>
  <si>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</si>
  <si>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</si>
  <si>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</si>
  <si>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</si>
  <si>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</si>
  <si>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</si>
  <si>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</si>
  <si>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</si>
  <si>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</si>
  <si>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</si>
  <si>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</si>
  <si>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</si>
  <si>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</si>
  <si>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</si>
  <si>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</si>
  <si>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</si>
  <si>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</si>
  <si>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</si>
  <si>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</si>
  <si>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</si>
  <si>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</si>
  <si>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</si>
  <si>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</si>
  <si>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</si>
  <si>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</si>
  <si>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</si>
  <si>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</si>
  <si>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</si>
  <si>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</si>
  <si>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</si>
  <si>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</si>
  <si>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</si>
  <si>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</si>
  <si>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</si>
  <si>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</si>
  <si>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</si>
  <si>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</si>
  <si>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</si>
  <si>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</si>
  <si>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</si>
  <si>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</si>
  <si>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</si>
  <si>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</si>
  <si>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</si>
  <si>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</si>
  <si>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</si>
  <si>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</si>
  <si>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</si>
  <si>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</si>
  <si>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</si>
  <si>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</si>
  <si>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</si>
  <si>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</si>
  <si>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</si>
  <si>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</si>
  <si>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</si>
  <si>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</si>
  <si>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</si>
  <si>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</si>
  <si>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</si>
  <si>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</si>
  <si>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</si>
  <si>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</si>
  <si>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</si>
  <si>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</si>
  <si>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</si>
  <si>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</si>
  <si>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</si>
  <si>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</si>
  <si>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</si>
  <si>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</si>
  <si>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</si>
  <si>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</si>
  <si>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</si>
  <si>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</si>
  <si>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</si>
  <si>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</si>
  <si>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</si>
  <si>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</si>
  <si>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</si>
  <si>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</si>
  <si>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</si>
  <si>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</si>
  <si>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</si>
  <si>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</si>
  <si>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</si>
  <si>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</si>
  <si>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</si>
  <si>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</si>
  <si>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</si>
  <si>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</si>
  <si>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</si>
  <si>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</si>
  <si>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</si>
  <si>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</si>
  <si>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</si>
  <si>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</si>
  <si>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</si>
  <si>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</si>
  <si>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</si>
  <si>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</si>
  <si>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</si>
  <si>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</si>
  <si>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</si>
  <si>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</si>
  <si>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</si>
  <si>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</si>
  <si>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</si>
  <si>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</si>
  <si>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</si>
  <si>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</si>
  <si>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</si>
  <si>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</si>
  <si>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</si>
  <si>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</si>
  <si>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</si>
  <si>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</si>
  <si>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</si>
  <si>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</si>
  <si>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</si>
  <si>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</si>
  <si>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</si>
  <si>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</si>
  <si>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</si>
  <si>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</si>
  <si>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</si>
  <si>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</si>
  <si>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</si>
  <si>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</si>
  <si>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</si>
  <si>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</si>
  <si>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</si>
  <si>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</si>
  <si>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</si>
  <si>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</si>
  <si>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</si>
  <si>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</si>
  <si>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</si>
  <si>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</si>
  <si>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</si>
  <si>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</si>
  <si>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</si>
  <si>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</si>
  <si>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</si>
  <si>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</si>
  <si>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</si>
  <si>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</si>
  <si>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</si>
  <si>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</si>
  <si>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</si>
  <si>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</si>
  <si>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김예은</t>
  </si>
  <si>
    <t>TMT</t>
  </si>
  <si>
    <t>-</t>
  </si>
  <si>
    <t>ESE</t>
  </si>
  <si>
    <t>월령 40% 이상으로 방풍막 연결</t>
  </si>
  <si>
    <t>두원재</t>
  </si>
  <si>
    <t>E_054305-054315</t>
  </si>
  <si>
    <t>E_054305-054315 플랫 연습 영상</t>
  </si>
  <si>
    <t>I-BAND 촬영 함</t>
  </si>
  <si>
    <t>[10:00] 짙은 구름으로 인한 관측 대기/ [13:00] 관측 재개</t>
  </si>
  <si>
    <t>KSP</t>
  </si>
  <si>
    <t>[14:10] 짙은 구름으로 인한 관측 대기/ [14:55] 관측 재개</t>
  </si>
  <si>
    <t>DIR</t>
  </si>
  <si>
    <t>T_054430</t>
  </si>
  <si>
    <t>T_054430 고도한계로 망원경이 멈추면서 별이 흐름</t>
  </si>
  <si>
    <t>S</t>
  </si>
  <si>
    <t>C_054385-054490</t>
  </si>
  <si>
    <t>구름의 영향으로 오후/오전 플랫 건너 뜀</t>
  </si>
  <si>
    <t>CO2로만 주경 청소 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</si>
</sst>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8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82" zoomScale="130" zoomScaleNormal="130" workbookViewId="0">
      <selection activeCell="B87" sqref="B87:P87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44" t="s">
        <v>0</v>
      </c>
      <c r="C2" s="14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45">
        <v>45634</v>
      </c>
      <c r="D3" s="146"/>
      <c r="E3" s="1"/>
      <c r="F3" s="1"/>
      <c r="G3" s="1"/>
      <c r="H3" s="1"/>
      <c r="I3" s="1"/>
      <c r="J3" s="1"/>
      <c r="K3" s="66" t="s">
        <v>2</v>
      </c>
      <c r="L3" s="147">
        <f>(P31-(P32+P33))/P31*100</f>
        <v>54.694835680751162</v>
      </c>
      <c r="M3" s="147"/>
      <c r="N3" s="66" t="s">
        <v>3</v>
      </c>
      <c r="O3" s="147">
        <f>(P31-P33)/P31*100</f>
        <v>100</v>
      </c>
      <c r="P3" s="147"/>
    </row>
    <row r="4" spans="2:16" ht="14.25" customHeight="1">
      <c r="B4" s="34" t="s">
        <v>4</v>
      </c>
      <c r="C4" s="2" t="s">
        <v>182</v>
      </c>
      <c r="D4" s="3" t="s">
        <v>187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44" t="s">
        <v>6</v>
      </c>
      <c r="C7" s="14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0.44236111111111115</v>
      </c>
      <c r="D9" s="8" t="s">
        <v>184</v>
      </c>
      <c r="E9" s="8">
        <v>20.5</v>
      </c>
      <c r="F9" s="8">
        <v>41.4</v>
      </c>
      <c r="G9" s="36" t="s">
        <v>197</v>
      </c>
      <c r="H9" s="8">
        <v>4.2</v>
      </c>
      <c r="I9" s="36">
        <v>50.4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1.8</v>
      </c>
      <c r="E10" s="8">
        <v>18.7</v>
      </c>
      <c r="F10" s="8">
        <v>40.799999999999997</v>
      </c>
      <c r="G10" s="36" t="s">
        <v>197</v>
      </c>
      <c r="H10" s="8">
        <v>3.9</v>
      </c>
      <c r="I10" s="11"/>
      <c r="J10" s="9">
        <f>IF(L10, 1, 0) + IF(M10, 2, 0) + IF(N10, 4, 0) + IF(O10, 8, 0) + IF(P10, 16, 0)</f>
        <v>1</v>
      </c>
      <c r="K10" s="12" t="b">
        <v>1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0.72083333333333333</v>
      </c>
      <c r="D11" s="15">
        <v>3.2</v>
      </c>
      <c r="E11" s="15">
        <v>17.8</v>
      </c>
      <c r="F11" s="15">
        <v>49</v>
      </c>
      <c r="G11" s="36" t="s">
        <v>185</v>
      </c>
      <c r="H11" s="15">
        <v>4.4000000000000004</v>
      </c>
      <c r="I11" s="16"/>
      <c r="J11" s="9">
        <f>IF(L11, 1, 0) + IF(M11, 2, 0) + IF(N11, 4, 0) + IF(O11, 8, 0) + IF(P11, 16, 0)</f>
        <v>1</v>
      </c>
      <c r="K11" s="12" t="b">
        <v>1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24.278472222222224</v>
      </c>
      <c r="D12" s="19">
        <f>AVERAGE(D9:D11)</f>
        <v>2.5</v>
      </c>
      <c r="E12" s="19">
        <f>AVERAGE(E9:E11)</f>
        <v>19</v>
      </c>
      <c r="F12" s="20">
        <f>AVERAGE(F9:F11)</f>
        <v>43.733333333333327</v>
      </c>
      <c r="G12" s="21"/>
      <c r="H12" s="22">
        <f>AVERAGE(H9:H11)</f>
        <v>4.166666666666667</v>
      </c>
      <c r="I12" s="23"/>
      <c r="J12" s="24">
        <f>AVERAGE(J9:J11)</f>
        <v>3.3333333333333335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44" t="s">
        <v>25</v>
      </c>
      <c r="C14" s="14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192</v>
      </c>
      <c r="F16" s="27" t="s">
        <v>194</v>
      </c>
      <c r="G16" s="117" t="s">
        <v>183</v>
      </c>
      <c r="H16" s="27" t="s">
        <v>181</v>
      </c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0.39305555555555555</v>
      </c>
      <c r="D17" s="28">
        <v>0.39374999999999999</v>
      </c>
      <c r="E17" s="28">
        <v>0.54999999999999993</v>
      </c>
      <c r="F17" s="28">
        <v>0.59027777777777779</v>
      </c>
      <c r="G17" s="28">
        <v>0.72430555555555554</v>
      </c>
      <c r="H17" s="28">
        <v>0.74513888888888891</v>
      </c>
      <c r="I17" s="28"/>
      <c r="J17" s="28"/>
      <c r="K17" s="28"/>
      <c r="L17" s="28"/>
      <c r="M17" s="28"/>
      <c r="N17" s="28"/>
      <c r="O17" s="28"/>
      <c r="P17" s="28">
        <v>0.74861111111111101</v>
      </c>
    </row>
    <row r="18" spans="2:16" ht="14.15" customHeight="1">
      <c r="B18" s="35" t="s">
        <v>42</v>
      </c>
      <c r="C18" s="27">
        <v>54299</v>
      </c>
      <c r="D18" s="27">
        <v>54300</v>
      </c>
      <c r="E18" s="27">
        <v>54385</v>
      </c>
      <c r="F18" s="27">
        <v>54413</v>
      </c>
      <c r="G18" s="27">
        <v>54478</v>
      </c>
      <c r="H18" s="27">
        <v>54491</v>
      </c>
      <c r="I18" s="27"/>
      <c r="J18" s="27"/>
      <c r="K18" s="27"/>
      <c r="L18" s="27"/>
      <c r="M18" s="27"/>
      <c r="N18" s="27"/>
      <c r="O18" s="27"/>
      <c r="P18" s="27">
        <v>54496</v>
      </c>
    </row>
    <row r="19" spans="2:16" ht="14.15" customHeight="1" thickBot="1">
      <c r="B19" s="13" t="s">
        <v>43</v>
      </c>
      <c r="C19" s="29"/>
      <c r="D19" s="27">
        <v>54380</v>
      </c>
      <c r="E19" s="30">
        <v>54412</v>
      </c>
      <c r="F19" s="30">
        <v>54477</v>
      </c>
      <c r="G19" s="30">
        <v>54490</v>
      </c>
      <c r="H19" s="30">
        <v>54495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81</v>
      </c>
      <c r="E20" s="33">
        <f>IF(ISNUMBER(E18),E19-E18+1,"")</f>
        <v>28</v>
      </c>
      <c r="F20" s="33">
        <f>IF(ISNUMBER(F18),F19-F18+1,"")</f>
        <v>65</v>
      </c>
      <c r="G20" s="33">
        <f>IF(ISNUMBER(G18),G19-G18+1,"")</f>
        <v>13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53" t="s">
        <v>45</v>
      </c>
      <c r="C22" s="35" t="s">
        <v>21</v>
      </c>
      <c r="D22" s="35" t="s">
        <v>23</v>
      </c>
      <c r="E22" s="35" t="s">
        <v>46</v>
      </c>
      <c r="F22" s="154" t="s">
        <v>47</v>
      </c>
      <c r="G22" s="154"/>
      <c r="H22" s="154"/>
      <c r="I22" s="154"/>
      <c r="J22" s="35" t="s">
        <v>21</v>
      </c>
      <c r="K22" s="35" t="s">
        <v>23</v>
      </c>
      <c r="L22" s="35" t="s">
        <v>46</v>
      </c>
      <c r="M22" s="154" t="s">
        <v>47</v>
      </c>
      <c r="N22" s="154"/>
      <c r="O22" s="154"/>
      <c r="P22" s="154"/>
    </row>
    <row r="23" spans="2:16" ht="13.5" customHeight="1">
      <c r="B23" s="153"/>
      <c r="C23" s="106"/>
      <c r="D23" s="106"/>
      <c r="E23" s="36" t="s">
        <v>48</v>
      </c>
      <c r="F23" s="152"/>
      <c r="G23" s="152"/>
      <c r="H23" s="152"/>
      <c r="I23" s="152"/>
      <c r="J23" s="106"/>
      <c r="K23" s="106"/>
      <c r="L23" s="116" t="s">
        <v>165</v>
      </c>
      <c r="M23" s="152"/>
      <c r="N23" s="152"/>
      <c r="O23" s="152"/>
      <c r="P23" s="152"/>
    </row>
    <row r="24" spans="2:16" ht="13.5" customHeight="1">
      <c r="B24" s="153"/>
      <c r="C24" s="106"/>
      <c r="D24" s="106"/>
      <c r="E24" s="113" t="s">
        <v>180</v>
      </c>
      <c r="F24" s="152"/>
      <c r="G24" s="152"/>
      <c r="H24" s="152"/>
      <c r="I24" s="152"/>
      <c r="J24" s="106"/>
      <c r="K24" s="106"/>
      <c r="L24" s="36" t="s">
        <v>177</v>
      </c>
      <c r="M24" s="152"/>
      <c r="N24" s="152"/>
      <c r="O24" s="152"/>
      <c r="P24" s="152"/>
    </row>
    <row r="25" spans="2:16" ht="13.5" customHeight="1">
      <c r="B25" s="153"/>
      <c r="C25" s="116"/>
      <c r="D25" s="116"/>
      <c r="E25" s="113" t="s">
        <v>171</v>
      </c>
      <c r="F25" s="152"/>
      <c r="G25" s="152"/>
      <c r="H25" s="152"/>
      <c r="I25" s="152"/>
      <c r="J25" s="106"/>
      <c r="K25" s="106"/>
      <c r="L25" s="36" t="s">
        <v>49</v>
      </c>
      <c r="M25" s="152"/>
      <c r="N25" s="152"/>
      <c r="O25" s="152"/>
      <c r="P25" s="152"/>
    </row>
    <row r="26" spans="2:16" ht="13.5" customHeight="1">
      <c r="B26" s="153"/>
      <c r="C26" s="106"/>
      <c r="D26" s="106"/>
      <c r="E26" s="113" t="s">
        <v>165</v>
      </c>
      <c r="F26" s="152"/>
      <c r="G26" s="152"/>
      <c r="H26" s="152"/>
      <c r="I26" s="152"/>
      <c r="J26" s="106"/>
      <c r="K26" s="106"/>
      <c r="L26" s="36" t="s">
        <v>178</v>
      </c>
      <c r="M26" s="152"/>
      <c r="N26" s="152"/>
      <c r="O26" s="152"/>
      <c r="P26" s="152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44" t="s">
        <v>50</v>
      </c>
      <c r="C28" s="144"/>
      <c r="D28" s="14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0.13263888888888889</v>
      </c>
      <c r="O30" s="45"/>
      <c r="P30" s="46">
        <f>SUM(C30:J30,L30:N30)</f>
        <v>0.27847222222222223</v>
      </c>
    </row>
    <row r="31" spans="2:16" ht="14.15" customHeight="1">
      <c r="B31" s="37" t="s">
        <v>170</v>
      </c>
      <c r="C31" s="47"/>
      <c r="D31" s="7">
        <v>0.21597222222222223</v>
      </c>
      <c r="E31" s="7">
        <v>6.25E-2</v>
      </c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0.29583333333333334</v>
      </c>
    </row>
    <row r="32" spans="2:16" ht="14.15" customHeight="1">
      <c r="B32" s="37" t="s">
        <v>65</v>
      </c>
      <c r="C32" s="49"/>
      <c r="D32" s="50">
        <v>7.1527777777777787E-2</v>
      </c>
      <c r="E32" s="50">
        <v>6.25E-2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0.1340277777777778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0.14444444444444443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1.7361111111111112E-2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0.16180555555555554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5" t="s">
        <v>67</v>
      </c>
      <c r="C36" s="118" t="s">
        <v>188</v>
      </c>
      <c r="D36" s="118"/>
      <c r="E36" s="158" t="s">
        <v>198</v>
      </c>
      <c r="F36" s="159"/>
      <c r="G36" s="158" t="s">
        <v>195</v>
      </c>
      <c r="H36" s="159"/>
      <c r="I36" s="158"/>
      <c r="J36" s="159"/>
      <c r="K36" s="118"/>
      <c r="L36" s="118"/>
      <c r="M36" s="118"/>
      <c r="N36" s="118"/>
      <c r="O36" s="118"/>
      <c r="P36" s="118"/>
    </row>
    <row r="37" spans="2:16" ht="18" customHeight="1">
      <c r="B37" s="156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</row>
    <row r="38" spans="2:16" ht="18" customHeight="1">
      <c r="B38" s="156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</row>
    <row r="39" spans="2:16" ht="18" customHeight="1">
      <c r="B39" s="156"/>
      <c r="C39" s="118"/>
      <c r="D39" s="118"/>
      <c r="E39" s="118"/>
      <c r="F39" s="118"/>
      <c r="G39" s="118"/>
      <c r="H39" s="118"/>
      <c r="I39" s="118"/>
      <c r="J39" s="118"/>
      <c r="K39" s="118" t="s">
        <v>179</v>
      </c>
      <c r="L39" s="118"/>
      <c r="M39" s="118"/>
      <c r="N39" s="118"/>
      <c r="O39" s="118"/>
      <c r="P39" s="118"/>
    </row>
    <row r="40" spans="2:16" ht="18" customHeight="1">
      <c r="B40" s="156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</row>
    <row r="41" spans="2:16" ht="18" customHeight="1">
      <c r="B41" s="157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5" customHeight="1">
      <c r="B44" s="166" t="s">
        <v>191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</row>
    <row r="45" spans="2:16" ht="14.15" customHeight="1">
      <c r="B45" s="169" t="s">
        <v>189</v>
      </c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2:16" ht="14.15" customHeight="1">
      <c r="B46" s="169" t="s">
        <v>190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5" customHeight="1">
      <c r="B47" s="122" t="s">
        <v>193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22" t="s">
        <v>196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</row>
    <row r="49" spans="2:16" ht="14.15" customHeight="1">
      <c r="B49" s="122" t="s">
        <v>199</v>
      </c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5" customHeight="1">
      <c r="B50" s="169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5" customHeight="1">
      <c r="B51" s="169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5" customHeight="1">
      <c r="B52" s="169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Bot="1">
      <c r="B53" s="184" t="s">
        <v>168</v>
      </c>
      <c r="C53" s="185"/>
      <c r="D53" s="115"/>
      <c r="E53" s="115"/>
      <c r="F53" s="115"/>
      <c r="G53" s="186"/>
      <c r="H53" s="185"/>
      <c r="I53" s="185"/>
      <c r="J53" s="185"/>
      <c r="K53" s="185"/>
      <c r="L53" s="185"/>
      <c r="M53" s="185"/>
      <c r="N53" s="185"/>
      <c r="O53" s="185"/>
      <c r="P53" s="187"/>
    </row>
    <row r="54" spans="2:16" ht="14.15" customHeight="1" thickTop="1" thickBot="1">
      <c r="B54" s="179" t="s">
        <v>172</v>
      </c>
      <c r="C54" s="180"/>
      <c r="D54" s="180"/>
      <c r="E54" s="180"/>
      <c r="F54" s="112"/>
      <c r="G54" s="181"/>
      <c r="H54" s="182"/>
      <c r="I54" s="182"/>
      <c r="J54" s="182"/>
      <c r="K54" s="182"/>
      <c r="L54" s="182"/>
      <c r="M54" s="182"/>
      <c r="N54" s="182"/>
      <c r="O54" s="182"/>
      <c r="P54" s="183"/>
    </row>
    <row r="55" spans="2:16" ht="13.5" customHeight="1" thickTop="1"/>
    <row r="56" spans="2:16" ht="17.25" customHeight="1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49999999999999" customHeight="1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49999999999999" customHeight="1">
      <c r="B59" s="170" t="s">
        <v>76</v>
      </c>
      <c r="C59" s="161"/>
      <c r="D59" s="58">
        <v>7</v>
      </c>
      <c r="E59" s="170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49999999999999" customHeight="1">
      <c r="B60" s="170" t="s">
        <v>81</v>
      </c>
      <c r="C60" s="161"/>
      <c r="D60" s="58" t="b">
        <v>1</v>
      </c>
      <c r="E60" s="170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49999999999999" customHeight="1">
      <c r="B61" s="170" t="s">
        <v>86</v>
      </c>
      <c r="C61" s="161"/>
      <c r="D61" s="58" t="b">
        <v>1</v>
      </c>
      <c r="E61" s="170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49999999999999" customHeight="1">
      <c r="B62" s="160" t="s">
        <v>88</v>
      </c>
      <c r="C62" s="161"/>
      <c r="D62" s="58" t="b">
        <v>1</v>
      </c>
      <c r="E62" s="170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49999999999999" customHeight="1">
      <c r="B63" s="160" t="s">
        <v>94</v>
      </c>
      <c r="C63" s="161"/>
      <c r="D63" s="58" t="b">
        <v>1</v>
      </c>
      <c r="E63" s="170" t="s">
        <v>95</v>
      </c>
      <c r="F63" s="161"/>
      <c r="G63" s="58" t="b">
        <v>1</v>
      </c>
      <c r="H63" s="68"/>
      <c r="I63" s="69"/>
      <c r="J63" s="70"/>
      <c r="K63" s="160" t="s">
        <v>96</v>
      </c>
      <c r="L63" s="161"/>
      <c r="M63" s="58" t="b">
        <v>1</v>
      </c>
      <c r="N63" s="162" t="s">
        <v>166</v>
      </c>
      <c r="O63" s="161"/>
      <c r="P63" s="58" t="b">
        <v>1</v>
      </c>
    </row>
    <row r="64" spans="2:16" ht="20.149999999999999" customHeight="1">
      <c r="B64" s="160" t="s">
        <v>97</v>
      </c>
      <c r="C64" s="161"/>
      <c r="D64" s="58" t="b">
        <v>1</v>
      </c>
      <c r="E64" s="170" t="s">
        <v>98</v>
      </c>
      <c r="F64" s="161"/>
      <c r="G64" s="58" t="b">
        <v>1</v>
      </c>
      <c r="H64" s="71"/>
      <c r="I64" s="72"/>
      <c r="J64" s="73"/>
      <c r="K64" s="177" t="s">
        <v>99</v>
      </c>
      <c r="L64" s="178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162</v>
      </c>
      <c r="F65" s="16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1" t="s">
        <v>105</v>
      </c>
      <c r="C69" s="171"/>
      <c r="D69" s="81"/>
      <c r="E69" s="81"/>
      <c r="F69" s="173" t="s">
        <v>106</v>
      </c>
      <c r="G69" s="175" t="s">
        <v>107</v>
      </c>
      <c r="H69" s="81"/>
      <c r="I69" s="171" t="s">
        <v>108</v>
      </c>
      <c r="J69" s="171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72"/>
      <c r="C70" s="172"/>
      <c r="D70" s="85"/>
      <c r="E70" s="86"/>
      <c r="F70" s="174"/>
      <c r="G70" s="176"/>
      <c r="H70" s="87"/>
      <c r="I70" s="172"/>
      <c r="J70" s="172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-159.9</v>
      </c>
      <c r="D72" s="60">
        <v>-160.80000000000001</v>
      </c>
      <c r="E72" s="100" t="s">
        <v>118</v>
      </c>
      <c r="F72" s="60">
        <v>26.9</v>
      </c>
      <c r="G72" s="60">
        <v>25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-155</v>
      </c>
      <c r="D73" s="60">
        <v>-155.80000000000001</v>
      </c>
      <c r="E73" s="102" t="s">
        <v>122</v>
      </c>
      <c r="F73" s="61">
        <v>30.4</v>
      </c>
      <c r="G73" s="61">
        <v>31.8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-173.6</v>
      </c>
      <c r="D74" s="60">
        <v>-171.6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-119</v>
      </c>
      <c r="D75" s="60">
        <v>-121.7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36.200000000000003</v>
      </c>
      <c r="D76" s="60">
        <v>34.9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32.5</v>
      </c>
      <c r="D77" s="60">
        <v>31</v>
      </c>
      <c r="E77" s="102" t="s">
        <v>142</v>
      </c>
      <c r="F77" s="62">
        <v>270</v>
      </c>
      <c r="G77" s="62">
        <v>265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30.4</v>
      </c>
      <c r="D78" s="60">
        <v>28.7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29.2</v>
      </c>
      <c r="D79" s="60">
        <v>27.4</v>
      </c>
      <c r="E79" s="100" t="s">
        <v>152</v>
      </c>
      <c r="F79" s="60">
        <v>19.100000000000001</v>
      </c>
      <c r="G79" s="60">
        <v>19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1.0900000000000001E-4</v>
      </c>
      <c r="D80" s="64">
        <v>1.1E-4</v>
      </c>
      <c r="E80" s="102" t="s">
        <v>157</v>
      </c>
      <c r="F80" s="61">
        <v>42.8</v>
      </c>
      <c r="G80" s="61">
        <v>44.6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48" t="s">
        <v>161</v>
      </c>
      <c r="C84" s="148"/>
    </row>
    <row r="85" spans="2:16" ht="15" customHeight="1">
      <c r="B85" s="149" t="s">
        <v>186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1"/>
    </row>
    <row r="86" spans="2:16" ht="15" customHeight="1">
      <c r="B86" s="119" t="s">
        <v>200</v>
      </c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1"/>
    </row>
    <row r="87" spans="2:16" ht="15" customHeight="1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1"/>
    </row>
    <row r="89" spans="2:16" ht="15" customHeight="1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1"/>
    </row>
    <row r="90" spans="2:16" ht="15" customHeight="1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1"/>
    </row>
    <row r="91" spans="2:16" ht="15" customHeight="1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1"/>
    </row>
    <row r="92" spans="2:16" ht="15" customHeight="1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1"/>
    </row>
    <row r="93" spans="2:16" ht="15" customHeight="1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1"/>
    </row>
    <row r="94" spans="2:16" ht="15" customHeight="1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1"/>
    </row>
    <row r="95" spans="2:16" ht="15" customHeight="1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1"/>
    </row>
    <row r="96" spans="2:16" ht="15" customHeight="1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1"/>
    </row>
    <row r="97" spans="2:16" ht="15" customHeight="1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1"/>
    </row>
    <row r="98" spans="2:16" ht="15" customHeight="1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1"/>
    </row>
    <row r="99" spans="2:16" ht="15" customHeight="1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2024-12-08T18:09:40Z</dcterms:modified>
</cp:coreProperties>
</file>