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<sst xmlns="http://schemas.openxmlformats.org/spreadsheetml/2006/main" count="209" uniqueCount="196">
  <si>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</si>
  <si>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</si>
  <si>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</si>
  <si>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</si>
  <si>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</si>
  <si>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</si>
  <si>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</si>
  <si>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</si>
  <si>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</si>
  <si>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</si>
  <si>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</si>
  <si>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</si>
  <si>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</si>
  <si>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</si>
  <si>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</si>
  <si>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</si>
  <si>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</si>
  <si>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</si>
  <si>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</si>
  <si>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</si>
  <si>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</si>
  <si>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</si>
  <si>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</si>
  <si>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</si>
  <si>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</si>
  <si>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</si>
  <si>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</si>
  <si>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</si>
  <si>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</si>
  <si>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</si>
  <si>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</si>
  <si>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</si>
  <si>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</si>
  <si>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</si>
  <si>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</si>
  <si>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</si>
  <si>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</si>
  <si>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</si>
  <si>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</si>
  <si>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</si>
  <si>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</si>
  <si>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</si>
  <si>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</si>
  <si>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</si>
  <si>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</si>
  <si>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</si>
  <si>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</si>
  <si>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</si>
  <si>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</si>
  <si>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</si>
  <si>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</si>
  <si>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</si>
  <si>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</si>
  <si>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</si>
  <si>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</si>
  <si>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</si>
  <si>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</si>
  <si>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</si>
  <si>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</si>
  <si>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</si>
  <si>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</si>
  <si>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</si>
  <si>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</si>
  <si>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</si>
  <si>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</si>
  <si>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</si>
  <si>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</si>
  <si>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</si>
  <si>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</si>
  <si>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</si>
  <si>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</si>
  <si>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</si>
  <si>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</si>
  <si>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</si>
  <si>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</si>
  <si>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</si>
  <si>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</si>
  <si>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</si>
  <si>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</si>
  <si>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</si>
  <si>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</si>
  <si>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</si>
  <si>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</si>
  <si>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</si>
  <si>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</si>
  <si>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</si>
  <si>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</si>
  <si>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</si>
  <si>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</si>
  <si>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</si>
  <si>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</si>
  <si>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</si>
  <si>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</si>
  <si>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</si>
  <si>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</si>
  <si>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</si>
  <si>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</si>
  <si>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</si>
  <si>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</si>
  <si>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</si>
  <si>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</si>
  <si>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</si>
  <si>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</si>
  <si>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</si>
  <si>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</si>
  <si>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</si>
  <si>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</si>
  <si>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</si>
  <si>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</si>
  <si>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</si>
  <si>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</si>
  <si>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</si>
  <si>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</si>
  <si>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</si>
  <si>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</si>
  <si>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</si>
  <si>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</si>
  <si>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</si>
  <si>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</si>
  <si>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</si>
  <si>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</si>
  <si>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</si>
  <si>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</si>
  <si>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</si>
  <si>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</si>
  <si>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</si>
  <si>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</si>
  <si>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</si>
  <si>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</si>
  <si>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</si>
  <si>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</si>
  <si>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</si>
  <si>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</si>
  <si>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</si>
  <si>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</si>
  <si>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</si>
  <si>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</si>
  <si>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</si>
  <si>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</si>
  <si>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</si>
  <si>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</si>
  <si>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</si>
  <si>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</si>
  <si>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</si>
  <si>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</si>
  <si>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</si>
  <si>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</si>
  <si>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</si>
  <si>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</si>
  <si>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</si>
  <si>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</si>
  <si>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</si>
  <si>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</si>
  <si>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</si>
  <si>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</si>
  <si>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</si>
  <si>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</si>
  <si>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</si>
  <si>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</si>
  <si>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</si>
  <si>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</si>
  <si>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</si>
  <si>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</si>
  <si>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</si>
  <si>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</si>
  <si>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</si>
  <si>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</si>
  <si>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</si>
  <si>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</si>
  <si>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</si>
  <si>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</si>
  <si>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</si>
  <si>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</si>
  <si>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</si>
  <si>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</si>
  <si>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</si>
  <si>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</si>
  <si>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</si>
  <si>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</si>
  <si>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</si>
  <si>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</si>
  <si>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</si>
  <si>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</si>
  <si>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이하로 방풍막 해제</t>
  </si>
  <si>
    <t>TMT</t>
  </si>
  <si>
    <t>SITE</t>
  </si>
  <si>
    <t>-</t>
  </si>
  <si>
    <t>NNW</t>
  </si>
  <si>
    <t>[9:30]짙은 구름으로 인한 관측 대기/ [10:05] 관측 재개</t>
  </si>
  <si>
    <t>[11:25] 짙은 구름으로 인한 관측 대기/[12:50] 관측 재개</t>
  </si>
  <si>
    <t>[10:40] / [12:50] Oscillation으로 newTCS에서 망원경이 관측 위치를 잡지 못하고 노란색으로 깜빡거림/ EIB 재실행 후 정상화 됨</t>
  </si>
  <si>
    <t>C_054018-054080</t>
  </si>
  <si>
    <t>[14:51] 짙은 구름으로 인한 관측 대기/ [15:20] 관측 재개</t>
  </si>
  <si>
    <t>[16:07] 짙은 구름으로 인한 관측 대기/ [17:00] 짙은 구름 및 높은 습도(vaisala 88%)로 인한 관측 종료</t>
  </si>
  <si>
    <t>SE</t>
  </si>
  <si>
    <t>WNW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</si>
</sst>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5" zoomScale="130" zoomScaleNormal="130" workbookViewId="0">
      <selection activeCell="I30" sqref="I3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45631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53.62997658079626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0.44027777777777777</v>
      </c>
      <c r="D9" s="8">
        <v>1.9</v>
      </c>
      <c r="E9" s="8">
        <v>22</v>
      </c>
      <c r="F9" s="8">
        <v>69.2</v>
      </c>
      <c r="G9" s="36" t="s">
        <v>194</v>
      </c>
      <c r="H9" s="8">
        <v>2.5</v>
      </c>
      <c r="I9" s="36">
        <v>20.5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21.5</v>
      </c>
      <c r="F10" s="8">
        <v>72.7</v>
      </c>
      <c r="G10" s="36" t="s">
        <v>195</v>
      </c>
      <c r="H10" s="8">
        <v>0.5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0.70833333333333337</v>
      </c>
      <c r="D11" s="15" t="s">
        <v>186</v>
      </c>
      <c r="E11" s="15">
        <v>19</v>
      </c>
      <c r="F11" s="15">
        <v>88.5</v>
      </c>
      <c r="G11" s="36" t="s">
        <v>187</v>
      </c>
      <c r="H11" s="15">
        <v>9.4</v>
      </c>
      <c r="I11" s="16"/>
      <c r="J11" s="9">
        <f>IF(L11, 1, 0) + IF(M11, 2, 0) + IF(N11, 4, 0) + IF(O11, 8, 0) + IF(P11, 16, 0)</f>
        <v>14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24.268055555555556</v>
      </c>
      <c r="D12" s="19">
        <f>AVERAGE(D9:D11)</f>
        <v>1.7</v>
      </c>
      <c r="E12" s="19">
        <f>AVERAGE(E9:E11)</f>
        <v>20.833333333333332</v>
      </c>
      <c r="F12" s="20">
        <f>AVERAGE(F9:F11)</f>
        <v>76.8</v>
      </c>
      <c r="G12" s="21"/>
      <c r="H12" s="22">
        <f>AVERAGE(H9:H11)</f>
        <v>4.1333333333333337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184</v>
      </c>
      <c r="F16" s="27" t="s">
        <v>185</v>
      </c>
      <c r="G16" s="11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0.39999999999999997</v>
      </c>
      <c r="D17" s="28">
        <v>0.40069444444444446</v>
      </c>
      <c r="E17" s="28">
        <v>0.42569444444444443</v>
      </c>
      <c r="F17" s="28">
        <v>0.44930555555555557</v>
      </c>
      <c r="G17" s="28">
        <v>0.71111111111111114</v>
      </c>
      <c r="H17" s="28"/>
      <c r="I17" s="28"/>
      <c r="J17" s="28"/>
      <c r="K17" s="28"/>
      <c r="L17" s="28"/>
      <c r="M17" s="28"/>
      <c r="N17" s="28"/>
      <c r="O17" s="28"/>
      <c r="P17" s="28">
        <v>0.71527777777777779</v>
      </c>
    </row>
    <row r="18" spans="2:16" ht="14.15" customHeight="1">
      <c r="B18" s="35" t="s">
        <v>42</v>
      </c>
      <c r="C18" s="27">
        <v>53984</v>
      </c>
      <c r="D18" s="27">
        <v>53985</v>
      </c>
      <c r="E18" s="27">
        <v>53996</v>
      </c>
      <c r="F18" s="27">
        <v>54008</v>
      </c>
      <c r="G18" s="27">
        <v>54081</v>
      </c>
      <c r="H18" s="27"/>
      <c r="I18" s="27"/>
      <c r="J18" s="27"/>
      <c r="K18" s="27"/>
      <c r="L18" s="27"/>
      <c r="M18" s="27"/>
      <c r="N18" s="27"/>
      <c r="O18" s="27"/>
      <c r="P18" s="27">
        <v>54086</v>
      </c>
    </row>
    <row r="19" spans="2:16" ht="14.15" customHeight="1" thickBot="1">
      <c r="B19" s="13" t="s">
        <v>43</v>
      </c>
      <c r="C19" s="29"/>
      <c r="D19" s="27">
        <v>53989</v>
      </c>
      <c r="E19" s="30">
        <v>54007</v>
      </c>
      <c r="F19" s="30">
        <v>54080</v>
      </c>
      <c r="G19" s="30">
        <v>54085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73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06"/>
      <c r="D23" s="10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180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0.28055555555555556</v>
      </c>
      <c r="N30" s="43"/>
      <c r="O30" s="45"/>
      <c r="P30" s="46">
        <f>SUM(C30:J30,L30:N30)</f>
        <v>0.28055555555555556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>
        <v>1.5972222222222224E-2</v>
      </c>
      <c r="L31" s="7"/>
      <c r="M31" s="7">
        <v>0.28055555555555556</v>
      </c>
      <c r="N31" s="7"/>
      <c r="O31" s="48"/>
      <c r="P31" s="46">
        <f>SUM(C31:N31)</f>
        <v>0.29652777777777778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0.13749999999999998</v>
      </c>
      <c r="N32" s="50"/>
      <c r="O32" s="51"/>
      <c r="P32" s="46">
        <f>SUM(C32:N32)</f>
        <v>0.13749999999999998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0.14305555555555557</v>
      </c>
      <c r="N34" s="110">
        <f t="shared" si="1"/>
        <v>0</v>
      </c>
      <c r="O34" s="114"/>
      <c r="P34" s="111">
        <f t="shared" si="1"/>
        <v>0.1590277777777778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 t="s">
        <v>191</v>
      </c>
      <c r="D36" s="149"/>
      <c r="E36" s="153"/>
      <c r="F36" s="154"/>
      <c r="G36" s="153"/>
      <c r="H36" s="154"/>
      <c r="I36" s="153"/>
      <c r="J36" s="154"/>
      <c r="K36" s="149"/>
      <c r="L36" s="149"/>
      <c r="M36" s="149"/>
      <c r="N36" s="149"/>
      <c r="O36" s="149"/>
      <c r="P36" s="149"/>
    </row>
    <row r="37" spans="2:16" ht="18" customHeight="1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188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190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189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46" t="s">
        <v>192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>
      <c r="B48" s="146" t="s">
        <v>193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8" t="s">
        <v>168</v>
      </c>
      <c r="C53" s="139"/>
      <c r="D53" s="115"/>
      <c r="E53" s="115"/>
      <c r="F53" s="115"/>
      <c r="G53" s="140"/>
      <c r="H53" s="139"/>
      <c r="I53" s="139"/>
      <c r="J53" s="139"/>
      <c r="K53" s="139"/>
      <c r="L53" s="139"/>
      <c r="M53" s="139"/>
      <c r="N53" s="139"/>
      <c r="O53" s="139"/>
      <c r="P53" s="141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36" t="s">
        <v>99</v>
      </c>
      <c r="L64" s="13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0" t="s">
        <v>105</v>
      </c>
      <c r="C69" s="130"/>
      <c r="D69" s="81"/>
      <c r="E69" s="81"/>
      <c r="F69" s="132" t="s">
        <v>106</v>
      </c>
      <c r="G69" s="134" t="s">
        <v>107</v>
      </c>
      <c r="H69" s="81"/>
      <c r="I69" s="130" t="s">
        <v>108</v>
      </c>
      <c r="J69" s="13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1"/>
      <c r="C70" s="131"/>
      <c r="D70" s="85"/>
      <c r="E70" s="86"/>
      <c r="F70" s="133"/>
      <c r="G70" s="135"/>
      <c r="H70" s="87"/>
      <c r="I70" s="131"/>
      <c r="J70" s="13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-160.80000000000001</v>
      </c>
      <c r="D72" s="60">
        <v>-159.5</v>
      </c>
      <c r="E72" s="100" t="s">
        <v>118</v>
      </c>
      <c r="F72" s="60">
        <v>27.1</v>
      </c>
      <c r="G72" s="60">
        <v>27.2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-155.80000000000001</v>
      </c>
      <c r="D73" s="60">
        <v>-154.30000000000001</v>
      </c>
      <c r="E73" s="102" t="s">
        <v>122</v>
      </c>
      <c r="F73" s="61">
        <v>34.200000000000003</v>
      </c>
      <c r="G73" s="61">
        <v>34.5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-174.1</v>
      </c>
      <c r="D74" s="60">
        <v>-171.7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-120.4</v>
      </c>
      <c r="D75" s="60">
        <v>-120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35.799999999999997</v>
      </c>
      <c r="D76" s="60">
        <v>37.299999999999997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32.200000000000003</v>
      </c>
      <c r="D77" s="60">
        <v>33.200000000000003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</v>
      </c>
      <c r="D78" s="60">
        <v>31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28.8</v>
      </c>
      <c r="D79" s="60">
        <v>29.7</v>
      </c>
      <c r="E79" s="100" t="s">
        <v>152</v>
      </c>
      <c r="F79" s="60">
        <v>17.7</v>
      </c>
      <c r="G79" s="60">
        <v>21.1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1.06E-4</v>
      </c>
      <c r="D80" s="64">
        <v>9.5500000000000004E-5</v>
      </c>
      <c r="E80" s="102" t="s">
        <v>157</v>
      </c>
      <c r="F80" s="61">
        <v>58.5</v>
      </c>
      <c r="G80" s="61">
        <v>66.2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2024-12-05T17:21:12Z</dcterms:modified>
</cp:coreProperties>
</file>