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<sst xmlns="http://schemas.openxmlformats.org/spreadsheetml/2006/main" count="209" uniqueCount="196">
  <si>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</si>
  <si>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</si>
  <si>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</si>
  <si>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</si>
  <si>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</si>
  <si>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</si>
  <si>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</si>
  <si>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</si>
  <si>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</si>
  <si>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</si>
  <si>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</si>
  <si>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</si>
  <si>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</si>
  <si>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</si>
  <si>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</si>
  <si>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</si>
  <si>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</si>
  <si>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</si>
  <si>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</si>
  <si>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</si>
  <si>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</si>
  <si>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</si>
  <si>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</si>
  <si>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</si>
  <si>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</si>
  <si>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</si>
  <si>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</si>
  <si>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</si>
  <si>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</si>
  <si>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</si>
  <si>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</si>
  <si>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</si>
  <si>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</si>
  <si>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</si>
  <si>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</si>
  <si>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</si>
  <si>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</si>
  <si>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</si>
  <si>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</si>
  <si>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</si>
  <si>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</si>
  <si>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</si>
  <si>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</si>
  <si>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</si>
  <si>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</si>
  <si>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</si>
  <si>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</si>
  <si>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</si>
  <si>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</si>
  <si>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</si>
  <si>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</si>
  <si>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</si>
  <si>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</si>
  <si>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</si>
  <si>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</si>
  <si>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</si>
  <si>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</si>
  <si>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</si>
  <si>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</si>
  <si>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</si>
  <si>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</si>
  <si>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</si>
  <si>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</si>
  <si>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</si>
  <si>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</si>
  <si>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</si>
  <si>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</si>
  <si>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</si>
  <si>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</si>
  <si>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</si>
  <si>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</si>
  <si>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</si>
  <si>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</si>
  <si>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</si>
  <si>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</si>
  <si>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</si>
  <si>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</si>
  <si>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</si>
  <si>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</si>
  <si>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</si>
  <si>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</si>
  <si>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</si>
  <si>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</si>
  <si>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</si>
  <si>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</si>
  <si>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</si>
  <si>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</si>
  <si>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</si>
  <si>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</si>
  <si>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</si>
  <si>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</si>
  <si>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</si>
  <si>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</si>
  <si>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</si>
  <si>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</si>
  <si>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</si>
  <si>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</si>
  <si>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</si>
  <si>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</si>
  <si>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</si>
  <si>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</si>
  <si>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</si>
  <si>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</si>
  <si>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</si>
  <si>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</si>
  <si>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</si>
  <si>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</si>
  <si>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</si>
  <si>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</si>
  <si>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</si>
  <si>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</si>
  <si>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</si>
  <si>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</si>
  <si>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</si>
  <si>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</si>
  <si>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</si>
  <si>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</si>
  <si>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</si>
  <si>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</si>
  <si>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</si>
  <si>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</si>
  <si>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</si>
  <si>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</si>
  <si>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</si>
  <si>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</si>
  <si>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</si>
  <si>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</si>
  <si>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</si>
  <si>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</si>
  <si>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</si>
  <si>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</si>
  <si>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</si>
  <si>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</si>
  <si>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</si>
  <si>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</si>
  <si>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</si>
  <si>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</si>
  <si>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</si>
  <si>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</si>
  <si>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</si>
  <si>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</si>
  <si>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</si>
  <si>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</si>
  <si>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</si>
  <si>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</si>
  <si>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</si>
  <si>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</si>
  <si>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</si>
  <si>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</si>
  <si>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</si>
  <si>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</si>
  <si>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</si>
  <si>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</si>
  <si>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</si>
  <si>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</si>
  <si>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</si>
  <si>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</si>
  <si>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</si>
  <si>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</si>
  <si>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</si>
  <si>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</si>
  <si>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</si>
  <si>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</si>
  <si>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</si>
  <si>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</si>
  <si>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</si>
  <si>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</si>
  <si>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</si>
  <si>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</si>
  <si>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</si>
  <si>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</si>
  <si>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</si>
  <si>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</si>
  <si>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</si>
  <si>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</si>
  <si>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</si>
  <si>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</si>
  <si>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</si>
  <si>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</si>
  <si>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</si>
  <si>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</si>
  <si>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</si>
  <si>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</si>
  <si>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월령 40% 이하로 방풍막 해제</t>
  </si>
  <si>
    <t>TMT</t>
  </si>
  <si>
    <t>SITE</t>
  </si>
  <si>
    <t>-</t>
  </si>
  <si>
    <t>NNW</t>
  </si>
  <si>
    <t>[9:30]짙은 구름으로 인한 관측 대기/ [10:05] 관측 재개</t>
  </si>
  <si>
    <t>[11:25] 짙은 구름으로 인한 관측 대기/[12:50] 관측 재개</t>
  </si>
  <si>
    <t>[10:40] / [12:50] Oscillation으로 newTCS에서 망원경이 관측 위치를 잡지 못하고 노란색으로 깜빡거림/ EIB 재실행 후 정상화 됨</t>
  </si>
  <si>
    <t>C_054018-054080</t>
  </si>
  <si>
    <t>[14:51] 짙은 구름으로 인한 관측 대기/ [15:20] 관측 재개</t>
  </si>
  <si>
    <t>[16:07] 짙은 구름으로 인한 관측 대기/ [17:00] 짙은 구름 및 높은 습도(vaisala 88%)로 인한 관측 종료</t>
  </si>
  <si>
    <t>SE</t>
  </si>
  <si>
    <t>WNW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</si>
</sst>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85" zoomScale="130" zoomScaleNormal="130" workbookViewId="0">
      <selection activeCell="I30" sqref="I30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56">
        <v>45631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53.62997658079626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55" t="s">
        <v>6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0.44027777777777777</v>
      </c>
      <c r="D9" s="8">
        <v>1.9</v>
      </c>
      <c r="E9" s="8">
        <v>22</v>
      </c>
      <c r="F9" s="8">
        <v>69.2</v>
      </c>
      <c r="G9" s="36" t="s">
        <v>194</v>
      </c>
      <c r="H9" s="8">
        <v>2.5</v>
      </c>
      <c r="I9" s="36">
        <v>20.5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1.5</v>
      </c>
      <c r="E10" s="8">
        <v>21.5</v>
      </c>
      <c r="F10" s="8">
        <v>72.7</v>
      </c>
      <c r="G10" s="36" t="s">
        <v>195</v>
      </c>
      <c r="H10" s="8">
        <v>0.5</v>
      </c>
      <c r="I10" s="11"/>
      <c r="J10" s="9">
        <f>IF(L10, 1, 0) + IF(M10, 2, 0) + IF(N10, 4, 0) + IF(O10, 8, 0) + IF(P10, 16, 0)</f>
        <v>1</v>
      </c>
      <c r="K10" s="12" t="b">
        <v>1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0.70833333333333337</v>
      </c>
      <c r="D11" s="15" t="s">
        <v>186</v>
      </c>
      <c r="E11" s="15">
        <v>19</v>
      </c>
      <c r="F11" s="15">
        <v>88.5</v>
      </c>
      <c r="G11" s="36" t="s">
        <v>187</v>
      </c>
      <c r="H11" s="15">
        <v>9.4</v>
      </c>
      <c r="I11" s="16"/>
      <c r="J11" s="9">
        <f>IF(L11, 1, 0) + IF(M11, 2, 0) + IF(N11, 4, 0) + IF(O11, 8, 0) + IF(P11, 16, 0)</f>
        <v>14</v>
      </c>
      <c r="K11" s="12" t="b">
        <v>0</v>
      </c>
      <c r="L11" s="12" t="b">
        <v>0</v>
      </c>
      <c r="M11" s="12" t="b">
        <v>1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24.268055555555556</v>
      </c>
      <c r="D12" s="19">
        <f>AVERAGE(D9:D11)</f>
        <v>1.7</v>
      </c>
      <c r="E12" s="19">
        <f>AVERAGE(E9:E11)</f>
        <v>20.833333333333332</v>
      </c>
      <c r="F12" s="20">
        <f>AVERAGE(F9:F11)</f>
        <v>76.8</v>
      </c>
      <c r="G12" s="21"/>
      <c r="H12" s="22">
        <f>AVERAGE(H9:H11)</f>
        <v>4.1333333333333337</v>
      </c>
      <c r="I12" s="23"/>
      <c r="J12" s="24">
        <f>AVERAGE(J9:J11)</f>
        <v>5.333333333333333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55" t="s">
        <v>25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184</v>
      </c>
      <c r="F16" s="27" t="s">
        <v>185</v>
      </c>
      <c r="G16" s="117" t="s">
        <v>181</v>
      </c>
      <c r="H16" s="27"/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0.39999999999999997</v>
      </c>
      <c r="D17" s="28">
        <v>0.40069444444444446</v>
      </c>
      <c r="E17" s="28">
        <v>0.42569444444444443</v>
      </c>
      <c r="F17" s="28">
        <v>0.44930555555555557</v>
      </c>
      <c r="G17" s="28">
        <v>0.71111111111111114</v>
      </c>
      <c r="H17" s="28"/>
      <c r="I17" s="28"/>
      <c r="J17" s="28"/>
      <c r="K17" s="28"/>
      <c r="L17" s="28"/>
      <c r="M17" s="28"/>
      <c r="N17" s="28"/>
      <c r="O17" s="28"/>
      <c r="P17" s="28">
        <v>0.71527777777777779</v>
      </c>
    </row>
    <row r="18" spans="2:16" ht="14.15" customHeight="1">
      <c r="B18" s="35" t="s">
        <v>42</v>
      </c>
      <c r="C18" s="27">
        <v>53984</v>
      </c>
      <c r="D18" s="27">
        <v>53985</v>
      </c>
      <c r="E18" s="27">
        <v>53996</v>
      </c>
      <c r="F18" s="27">
        <v>54008</v>
      </c>
      <c r="G18" s="27">
        <v>54081</v>
      </c>
      <c r="H18" s="27"/>
      <c r="I18" s="27"/>
      <c r="J18" s="27"/>
      <c r="K18" s="27"/>
      <c r="L18" s="27"/>
      <c r="M18" s="27"/>
      <c r="N18" s="27"/>
      <c r="O18" s="27"/>
      <c r="P18" s="27">
        <v>54086</v>
      </c>
    </row>
    <row r="19" spans="2:16" ht="14.15" customHeight="1" thickBot="1">
      <c r="B19" s="13" t="s">
        <v>43</v>
      </c>
      <c r="C19" s="29"/>
      <c r="D19" s="27">
        <v>53989</v>
      </c>
      <c r="E19" s="30">
        <v>54007</v>
      </c>
      <c r="F19" s="30">
        <v>54080</v>
      </c>
      <c r="G19" s="30">
        <v>54085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73</v>
      </c>
      <c r="G20" s="33">
        <f>IF(ISNUMBER(G18),G19-G18+1,"")</f>
        <v>5</v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64" t="s">
        <v>45</v>
      </c>
      <c r="C22" s="35" t="s">
        <v>21</v>
      </c>
      <c r="D22" s="35" t="s">
        <v>23</v>
      </c>
      <c r="E22" s="35" t="s">
        <v>46</v>
      </c>
      <c r="F22" s="165" t="s">
        <v>47</v>
      </c>
      <c r="G22" s="165"/>
      <c r="H22" s="165"/>
      <c r="I22" s="165"/>
      <c r="J22" s="35" t="s">
        <v>21</v>
      </c>
      <c r="K22" s="35" t="s">
        <v>23</v>
      </c>
      <c r="L22" s="35" t="s">
        <v>46</v>
      </c>
      <c r="M22" s="165" t="s">
        <v>47</v>
      </c>
      <c r="N22" s="165"/>
      <c r="O22" s="165"/>
      <c r="P22" s="165"/>
    </row>
    <row r="23" spans="2:16" ht="13.5" customHeight="1">
      <c r="B23" s="164"/>
      <c r="C23" s="106"/>
      <c r="D23" s="106"/>
      <c r="E23" s="36" t="s">
        <v>48</v>
      </c>
      <c r="F23" s="163"/>
      <c r="G23" s="163"/>
      <c r="H23" s="163"/>
      <c r="I23" s="163"/>
      <c r="J23" s="106"/>
      <c r="K23" s="106"/>
      <c r="L23" s="116" t="s">
        <v>165</v>
      </c>
      <c r="M23" s="163"/>
      <c r="N23" s="163"/>
      <c r="O23" s="163"/>
      <c r="P23" s="163"/>
    </row>
    <row r="24" spans="2:16" ht="13.5" customHeight="1">
      <c r="B24" s="164"/>
      <c r="C24" s="106"/>
      <c r="D24" s="106"/>
      <c r="E24" s="113" t="s">
        <v>180</v>
      </c>
      <c r="F24" s="163"/>
      <c r="G24" s="163"/>
      <c r="H24" s="163"/>
      <c r="I24" s="163"/>
      <c r="J24" s="106"/>
      <c r="K24" s="106"/>
      <c r="L24" s="36" t="s">
        <v>177</v>
      </c>
      <c r="M24" s="163"/>
      <c r="N24" s="163"/>
      <c r="O24" s="163"/>
      <c r="P24" s="163"/>
    </row>
    <row r="25" spans="2:16" ht="13.5" customHeight="1">
      <c r="B25" s="164"/>
      <c r="C25" s="116"/>
      <c r="D25" s="116"/>
      <c r="E25" s="113" t="s">
        <v>171</v>
      </c>
      <c r="F25" s="163"/>
      <c r="G25" s="163"/>
      <c r="H25" s="163"/>
      <c r="I25" s="163"/>
      <c r="J25" s="106"/>
      <c r="K25" s="106"/>
      <c r="L25" s="36" t="s">
        <v>49</v>
      </c>
      <c r="M25" s="163"/>
      <c r="N25" s="163"/>
      <c r="O25" s="163"/>
      <c r="P25" s="163"/>
    </row>
    <row r="26" spans="2:16" ht="13.5" customHeight="1">
      <c r="B26" s="164"/>
      <c r="C26" s="106"/>
      <c r="D26" s="106"/>
      <c r="E26" s="113" t="s">
        <v>165</v>
      </c>
      <c r="F26" s="163"/>
      <c r="G26" s="163"/>
      <c r="H26" s="163"/>
      <c r="I26" s="163"/>
      <c r="J26" s="106"/>
      <c r="K26" s="106"/>
      <c r="L26" s="36" t="s">
        <v>178</v>
      </c>
      <c r="M26" s="163"/>
      <c r="N26" s="163"/>
      <c r="O26" s="163"/>
      <c r="P26" s="16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55" t="s">
        <v>50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0.28055555555555556</v>
      </c>
      <c r="N30" s="43"/>
      <c r="O30" s="45"/>
      <c r="P30" s="46">
        <f>SUM(C30:J30,L30:N30)</f>
        <v>0.28055555555555556</v>
      </c>
    </row>
    <row r="31" spans="2:16" ht="14.15" customHeight="1">
      <c r="B31" s="37" t="s">
        <v>170</v>
      </c>
      <c r="C31" s="47"/>
      <c r="D31" s="7"/>
      <c r="E31" s="7"/>
      <c r="F31" s="7"/>
      <c r="G31" s="7"/>
      <c r="H31" s="7"/>
      <c r="I31" s="7"/>
      <c r="J31" s="7"/>
      <c r="K31" s="7">
        <v>1.5972222222222224E-2</v>
      </c>
      <c r="L31" s="7"/>
      <c r="M31" s="7">
        <v>0.28055555555555556</v>
      </c>
      <c r="N31" s="7"/>
      <c r="O31" s="48"/>
      <c r="P31" s="46">
        <f>SUM(C31:N31)</f>
        <v>0.29652777777777778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>
        <v>0.13749999999999998</v>
      </c>
      <c r="N32" s="50"/>
      <c r="O32" s="51"/>
      <c r="P32" s="46">
        <f>SUM(C32:N32)</f>
        <v>0.13749999999999998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1.5972222222222224E-2</v>
      </c>
      <c r="L34" s="110">
        <f t="shared" si="1"/>
        <v>0</v>
      </c>
      <c r="M34" s="110">
        <f t="shared" si="1"/>
        <v>0.14305555555555557</v>
      </c>
      <c r="N34" s="110">
        <f t="shared" si="1"/>
        <v>0</v>
      </c>
      <c r="O34" s="114"/>
      <c r="P34" s="111">
        <f t="shared" si="1"/>
        <v>0.1590277777777778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0" t="s">
        <v>67</v>
      </c>
      <c r="C36" s="149" t="s">
        <v>191</v>
      </c>
      <c r="D36" s="149"/>
      <c r="E36" s="153"/>
      <c r="F36" s="154"/>
      <c r="G36" s="153"/>
      <c r="H36" s="154"/>
      <c r="I36" s="153"/>
      <c r="J36" s="154"/>
      <c r="K36" s="149"/>
      <c r="L36" s="149"/>
      <c r="M36" s="149"/>
      <c r="N36" s="149"/>
      <c r="O36" s="149"/>
      <c r="P36" s="149"/>
    </row>
    <row r="37" spans="2:16" ht="18" customHeight="1">
      <c r="B37" s="151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>
      <c r="B39" s="151"/>
      <c r="C39" s="149"/>
      <c r="D39" s="149"/>
      <c r="E39" s="149"/>
      <c r="F39" s="149"/>
      <c r="G39" s="149"/>
      <c r="H39" s="149"/>
      <c r="I39" s="149"/>
      <c r="J39" s="149"/>
      <c r="K39" s="149" t="s">
        <v>179</v>
      </c>
      <c r="L39" s="149"/>
      <c r="M39" s="149"/>
      <c r="N39" s="149"/>
      <c r="O39" s="149"/>
      <c r="P39" s="149"/>
    </row>
    <row r="40" spans="2:16" ht="18" customHeight="1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5" customHeight="1">
      <c r="B44" s="145" t="s">
        <v>188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190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189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46" t="s">
        <v>192</v>
      </c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>
      <c r="B48" s="146" t="s">
        <v>193</v>
      </c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>
      <c r="B49" s="146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38" t="s">
        <v>168</v>
      </c>
      <c r="C53" s="139"/>
      <c r="D53" s="115"/>
      <c r="E53" s="115"/>
      <c r="F53" s="115"/>
      <c r="G53" s="140"/>
      <c r="H53" s="139"/>
      <c r="I53" s="139"/>
      <c r="J53" s="139"/>
      <c r="K53" s="139"/>
      <c r="L53" s="139"/>
      <c r="M53" s="139"/>
      <c r="N53" s="139"/>
      <c r="O53" s="139"/>
      <c r="P53" s="141"/>
    </row>
    <row r="54" spans="2:16" ht="14.15" customHeight="1" thickTop="1" thickBot="1">
      <c r="B54" s="125" t="s">
        <v>172</v>
      </c>
      <c r="C54" s="126"/>
      <c r="D54" s="126"/>
      <c r="E54" s="126"/>
      <c r="F54" s="112"/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/>
    <row r="56" spans="2:16" ht="17.25" customHeight="1">
      <c r="B56" s="175" t="s">
        <v>69</v>
      </c>
      <c r="C56" s="17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76" t="s">
        <v>70</v>
      </c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8"/>
      <c r="N57" s="179" t="s">
        <v>71</v>
      </c>
      <c r="O57" s="177"/>
      <c r="P57" s="180"/>
    </row>
    <row r="58" spans="2:16" ht="17.149999999999999" customHeight="1">
      <c r="B58" s="181" t="s">
        <v>72</v>
      </c>
      <c r="C58" s="182"/>
      <c r="D58" s="183"/>
      <c r="E58" s="181" t="s">
        <v>73</v>
      </c>
      <c r="F58" s="182"/>
      <c r="G58" s="183"/>
      <c r="H58" s="182" t="s">
        <v>74</v>
      </c>
      <c r="I58" s="182"/>
      <c r="J58" s="182"/>
      <c r="K58" s="184" t="s">
        <v>75</v>
      </c>
      <c r="L58" s="182"/>
      <c r="M58" s="185"/>
      <c r="N58" s="186"/>
      <c r="O58" s="182"/>
      <c r="P58" s="187"/>
    </row>
    <row r="59" spans="2:16" ht="20.149999999999999" customHeight="1">
      <c r="B59" s="118" t="s">
        <v>76</v>
      </c>
      <c r="C59" s="119"/>
      <c r="D59" s="58">
        <v>7</v>
      </c>
      <c r="E59" s="118" t="s">
        <v>77</v>
      </c>
      <c r="F59" s="119"/>
      <c r="G59" s="58" t="b">
        <v>1</v>
      </c>
      <c r="H59" s="120" t="s">
        <v>78</v>
      </c>
      <c r="I59" s="119"/>
      <c r="J59" s="58" t="b">
        <v>1</v>
      </c>
      <c r="K59" s="120" t="s">
        <v>79</v>
      </c>
      <c r="L59" s="119"/>
      <c r="M59" s="58" t="b">
        <v>1</v>
      </c>
      <c r="N59" s="121" t="s">
        <v>80</v>
      </c>
      <c r="O59" s="119"/>
      <c r="P59" s="58" t="b">
        <v>1</v>
      </c>
    </row>
    <row r="60" spans="2:16" ht="20.149999999999999" customHeight="1">
      <c r="B60" s="118" t="s">
        <v>81</v>
      </c>
      <c r="C60" s="119"/>
      <c r="D60" s="58" t="b">
        <v>1</v>
      </c>
      <c r="E60" s="118" t="s">
        <v>82</v>
      </c>
      <c r="F60" s="119"/>
      <c r="G60" s="58" t="b">
        <v>1</v>
      </c>
      <c r="H60" s="120" t="s">
        <v>83</v>
      </c>
      <c r="I60" s="119"/>
      <c r="J60" s="58" t="b">
        <v>1</v>
      </c>
      <c r="K60" s="120" t="s">
        <v>84</v>
      </c>
      <c r="L60" s="119"/>
      <c r="M60" s="58" t="b">
        <v>1</v>
      </c>
      <c r="N60" s="121" t="s">
        <v>85</v>
      </c>
      <c r="O60" s="119"/>
      <c r="P60" s="58" t="b">
        <v>1</v>
      </c>
    </row>
    <row r="61" spans="2:16" ht="20.149999999999999" customHeight="1">
      <c r="B61" s="118" t="s">
        <v>86</v>
      </c>
      <c r="C61" s="119"/>
      <c r="D61" s="58" t="b">
        <v>1</v>
      </c>
      <c r="E61" s="118" t="s">
        <v>87</v>
      </c>
      <c r="F61" s="119"/>
      <c r="G61" s="58" t="b">
        <v>1</v>
      </c>
      <c r="H61" s="120" t="s">
        <v>88</v>
      </c>
      <c r="I61" s="119"/>
      <c r="J61" s="58" t="b">
        <v>1</v>
      </c>
      <c r="K61" s="120" t="s">
        <v>89</v>
      </c>
      <c r="L61" s="119"/>
      <c r="M61" s="58" t="b">
        <v>1</v>
      </c>
      <c r="N61" s="121" t="s">
        <v>90</v>
      </c>
      <c r="O61" s="119"/>
      <c r="P61" s="58" t="b">
        <v>1</v>
      </c>
    </row>
    <row r="62" spans="2:16" ht="20.149999999999999" customHeight="1">
      <c r="B62" s="120" t="s">
        <v>88</v>
      </c>
      <c r="C62" s="119"/>
      <c r="D62" s="58" t="b">
        <v>1</v>
      </c>
      <c r="E62" s="118" t="s">
        <v>91</v>
      </c>
      <c r="F62" s="119"/>
      <c r="G62" s="58" t="b">
        <v>1</v>
      </c>
      <c r="H62" s="120" t="s">
        <v>92</v>
      </c>
      <c r="I62" s="119"/>
      <c r="J62" s="58" t="b">
        <v>0</v>
      </c>
      <c r="K62" s="120" t="s">
        <v>93</v>
      </c>
      <c r="L62" s="119"/>
      <c r="M62" s="58" t="b">
        <v>1</v>
      </c>
      <c r="N62" s="121" t="s">
        <v>83</v>
      </c>
      <c r="O62" s="119"/>
      <c r="P62" s="58" t="b">
        <v>1</v>
      </c>
    </row>
    <row r="63" spans="2:16" ht="20.149999999999999" customHeight="1">
      <c r="B63" s="120" t="s">
        <v>94</v>
      </c>
      <c r="C63" s="119"/>
      <c r="D63" s="58" t="b">
        <v>1</v>
      </c>
      <c r="E63" s="118" t="s">
        <v>95</v>
      </c>
      <c r="F63" s="119"/>
      <c r="G63" s="58" t="b">
        <v>1</v>
      </c>
      <c r="H63" s="68"/>
      <c r="I63" s="69"/>
      <c r="J63" s="70"/>
      <c r="K63" s="120" t="s">
        <v>96</v>
      </c>
      <c r="L63" s="119"/>
      <c r="M63" s="58" t="b">
        <v>1</v>
      </c>
      <c r="N63" s="121" t="s">
        <v>166</v>
      </c>
      <c r="O63" s="119"/>
      <c r="P63" s="58" t="b">
        <v>1</v>
      </c>
    </row>
    <row r="64" spans="2:16" ht="20.149999999999999" customHeight="1">
      <c r="B64" s="120" t="s">
        <v>97</v>
      </c>
      <c r="C64" s="119"/>
      <c r="D64" s="58" t="b">
        <v>0</v>
      </c>
      <c r="E64" s="118" t="s">
        <v>98</v>
      </c>
      <c r="F64" s="119"/>
      <c r="G64" s="58" t="b">
        <v>1</v>
      </c>
      <c r="H64" s="71"/>
      <c r="I64" s="72"/>
      <c r="J64" s="73"/>
      <c r="K64" s="136" t="s">
        <v>99</v>
      </c>
      <c r="L64" s="13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8" t="s">
        <v>162</v>
      </c>
      <c r="F65" s="11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30" t="s">
        <v>105</v>
      </c>
      <c r="C69" s="130"/>
      <c r="D69" s="81"/>
      <c r="E69" s="81"/>
      <c r="F69" s="132" t="s">
        <v>106</v>
      </c>
      <c r="G69" s="134" t="s">
        <v>107</v>
      </c>
      <c r="H69" s="81"/>
      <c r="I69" s="130" t="s">
        <v>108</v>
      </c>
      <c r="J69" s="130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31"/>
      <c r="C70" s="131"/>
      <c r="D70" s="85"/>
      <c r="E70" s="86"/>
      <c r="F70" s="133"/>
      <c r="G70" s="135"/>
      <c r="H70" s="87"/>
      <c r="I70" s="131"/>
      <c r="J70" s="131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-160.80000000000001</v>
      </c>
      <c r="D72" s="60">
        <v>-159.5</v>
      </c>
      <c r="E72" s="100" t="s">
        <v>118</v>
      </c>
      <c r="F72" s="60">
        <v>27.1</v>
      </c>
      <c r="G72" s="60">
        <v>27.2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-155.80000000000001</v>
      </c>
      <c r="D73" s="60">
        <v>-154.30000000000001</v>
      </c>
      <c r="E73" s="102" t="s">
        <v>122</v>
      </c>
      <c r="F73" s="61">
        <v>34.200000000000003</v>
      </c>
      <c r="G73" s="61">
        <v>34.5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-174.1</v>
      </c>
      <c r="D74" s="60">
        <v>-171.7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-120.4</v>
      </c>
      <c r="D75" s="60">
        <v>-120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35.799999999999997</v>
      </c>
      <c r="D76" s="60">
        <v>37.299999999999997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32.200000000000003</v>
      </c>
      <c r="D77" s="60">
        <v>33.200000000000003</v>
      </c>
      <c r="E77" s="102" t="s">
        <v>142</v>
      </c>
      <c r="F77" s="62">
        <v>270</v>
      </c>
      <c r="G77" s="62">
        <v>270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30</v>
      </c>
      <c r="D78" s="60">
        <v>31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28.8</v>
      </c>
      <c r="D79" s="60">
        <v>29.7</v>
      </c>
      <c r="E79" s="100" t="s">
        <v>152</v>
      </c>
      <c r="F79" s="60">
        <v>17.7</v>
      </c>
      <c r="G79" s="60">
        <v>21.1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1.06E-4</v>
      </c>
      <c r="D80" s="64">
        <v>9.5500000000000004E-5</v>
      </c>
      <c r="E80" s="102" t="s">
        <v>157</v>
      </c>
      <c r="F80" s="61">
        <v>58.5</v>
      </c>
      <c r="G80" s="61">
        <v>66.2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9" t="s">
        <v>161</v>
      </c>
      <c r="C84" s="159"/>
    </row>
    <row r="85" spans="2:16" ht="15" customHeight="1">
      <c r="B85" s="160" t="s">
        <v>183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>
      <c r="B87" s="172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4"/>
    </row>
    <row r="88" spans="2:16" ht="15" customHeight="1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>
      <c r="B99" s="169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2024-12-05T17:21:12Z</dcterms:modified>
</cp:coreProperties>
</file>