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<sst xmlns="http://schemas.openxmlformats.org/spreadsheetml/2006/main" count="211" uniqueCount="196">
  <si>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</si>
  <si>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</si>
  <si>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</si>
  <si>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</si>
  <si>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</si>
  <si>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</si>
  <si>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</si>
  <si>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</si>
  <si>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</si>
  <si>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</si>
  <si>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</si>
  <si>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</si>
  <si>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</si>
  <si>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</si>
  <si>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</si>
  <si>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</si>
  <si>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</si>
  <si>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</si>
  <si>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</si>
  <si>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</si>
  <si>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</si>
  <si>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</si>
  <si>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</si>
  <si>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</si>
  <si>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</si>
  <si>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</si>
  <si>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</si>
  <si>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</si>
  <si>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</si>
  <si>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</si>
  <si>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</si>
  <si>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</si>
  <si>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</si>
  <si>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</si>
  <si>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</si>
  <si>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</si>
  <si>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</si>
  <si>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</si>
  <si>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</si>
  <si>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</si>
  <si>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</si>
  <si>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</si>
  <si>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</si>
  <si>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</si>
  <si>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</si>
  <si>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</si>
  <si>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</si>
  <si>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</si>
  <si>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</si>
  <si>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</si>
  <si>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</si>
  <si>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</si>
  <si>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</si>
  <si>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</si>
  <si>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</si>
  <si>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</si>
  <si>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</si>
  <si>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</si>
  <si>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</si>
  <si>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</si>
  <si>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</si>
  <si>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</si>
  <si>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</si>
  <si>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</si>
  <si>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</si>
  <si>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</si>
  <si>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</si>
  <si>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</si>
  <si>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</si>
  <si>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</si>
  <si>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</si>
  <si>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</si>
  <si>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</si>
  <si>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</si>
  <si>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</si>
  <si>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</si>
  <si>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</si>
  <si>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</si>
  <si>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</si>
  <si>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</si>
  <si>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</si>
  <si>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</si>
  <si>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</si>
  <si>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</si>
  <si>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</si>
  <si>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</si>
  <si>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</si>
  <si>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</si>
  <si>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</si>
  <si>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</si>
  <si>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</si>
  <si>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</si>
  <si>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</si>
  <si>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</si>
  <si>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</si>
  <si>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</si>
  <si>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</si>
  <si>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</si>
  <si>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</si>
  <si>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</si>
  <si>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</si>
  <si>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</si>
  <si>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</si>
  <si>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</si>
  <si>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</si>
  <si>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</si>
  <si>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</si>
  <si>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</si>
  <si>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</si>
  <si>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</si>
  <si>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</si>
  <si>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</si>
  <si>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</si>
  <si>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</si>
  <si>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</si>
  <si>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</si>
  <si>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</si>
  <si>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</si>
  <si>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</si>
  <si>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</si>
  <si>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</si>
  <si>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</si>
  <si>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</si>
  <si>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</si>
  <si>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</si>
  <si>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</si>
  <si>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</si>
  <si>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</si>
  <si>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</si>
  <si>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</si>
  <si>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</si>
  <si>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</si>
  <si>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</si>
  <si>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</si>
  <si>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</si>
  <si>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</si>
  <si>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</si>
  <si>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</si>
  <si>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</si>
  <si>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</si>
  <si>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</si>
  <si>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</si>
  <si>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</si>
  <si>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</si>
  <si>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</si>
  <si>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</si>
  <si>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</si>
  <si>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</si>
  <si>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</si>
  <si>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</si>
  <si>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</si>
  <si>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</si>
  <si>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</si>
  <si>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</si>
  <si>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</si>
  <si>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</si>
  <si>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</si>
  <si>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</si>
  <si>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</si>
  <si>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</si>
  <si>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</si>
  <si>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</si>
  <si>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</si>
  <si>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</si>
  <si>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</si>
  <si>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</si>
  <si>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</si>
  <si>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</si>
  <si>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</si>
  <si>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</si>
  <si>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</si>
  <si>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</si>
  <si>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</si>
  <si>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</si>
  <si>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</si>
  <si>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</si>
  <si>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</si>
  <si>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</si>
  <si>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</si>
  <si>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</si>
  <si>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</si>
  <si>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</si>
  <si>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TMT</t>
  </si>
  <si>
    <t>ENG-KSP</t>
  </si>
  <si>
    <t>SE</t>
  </si>
  <si>
    <t>-</t>
  </si>
  <si>
    <t xml:space="preserve">월령 40% 이상로 방풍막 연결 </t>
  </si>
  <si>
    <t>SSE</t>
  </si>
  <si>
    <t>김예은</t>
  </si>
  <si>
    <t>E_051937-051942</t>
  </si>
  <si>
    <t>[9:00] 짙은 구름으로 인한 관측 대기/[16:00] 관측 재개</t>
  </si>
  <si>
    <t>E_051937-051942 Bias 촬영 후 구름이 걷히고 습도가 낮아져서 관측 재개 함</t>
  </si>
  <si>
    <t>[16:55-17:10] IC gui crash로 그래프 기록 없음</t>
  </si>
  <si>
    <t>구름의 영향으로 오후 flat 건너 뜀</t>
  </si>
  <si>
    <t>40s/21k 35s/25k 28s/29k</t>
  </si>
  <si>
    <t>35s/21k 25s/23k 15s/21k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</si>
</sst>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3" zoomScale="130" zoomScaleNormal="130" workbookViewId="0">
      <selection activeCell="H13" sqref="H13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9" t="s">
        <v>0</v>
      </c>
      <c r="C2" s="12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30">
        <v>45615</v>
      </c>
      <c r="D3" s="131"/>
      <c r="E3" s="1"/>
      <c r="F3" s="1"/>
      <c r="G3" s="1"/>
      <c r="H3" s="1"/>
      <c r="I3" s="1"/>
      <c r="J3" s="1"/>
      <c r="K3" s="66" t="s">
        <v>2</v>
      </c>
      <c r="L3" s="132">
        <f>(P31-(P32+P33))/P31*100</f>
        <v>22.838137472283826</v>
      </c>
      <c r="M3" s="132"/>
      <c r="N3" s="66" t="s">
        <v>3</v>
      </c>
      <c r="O3" s="132">
        <f>(P31-P33)/P31*100</f>
        <v>100</v>
      </c>
      <c r="P3" s="132"/>
    </row>
    <row r="4" spans="2:16" ht="14.25" customHeight="1">
      <c r="B4" s="34" t="s">
        <v>4</v>
      </c>
      <c r="C4" s="2" t="s">
        <v>188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9" t="s">
        <v>6</v>
      </c>
      <c r="C7" s="12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0.4284722222222222</v>
      </c>
      <c r="D9" s="8" t="s">
        <v>185</v>
      </c>
      <c r="E9" s="8">
        <v>15.7</v>
      </c>
      <c r="F9" s="8">
        <v>83.9</v>
      </c>
      <c r="G9" s="36" t="s">
        <v>184</v>
      </c>
      <c r="H9" s="8">
        <v>2.8</v>
      </c>
      <c r="I9" s="36">
        <v>89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185</v>
      </c>
      <c r="E10" s="8">
        <v>12.8</v>
      </c>
      <c r="F10" s="8">
        <v>86.5</v>
      </c>
      <c r="G10" s="36" t="s">
        <v>187</v>
      </c>
      <c r="H10" s="8">
        <v>7.8</v>
      </c>
      <c r="I10" s="11"/>
      <c r="J10" s="9">
        <f>IF(L10, 1, 0) + IF(M10, 2, 0) + IF(N10, 4, 0) + IF(O10, 8, 0) + IF(P10, 16, 0)</f>
        <v>14</v>
      </c>
      <c r="K10" s="12" t="b">
        <v>0</v>
      </c>
      <c r="L10" s="12" t="b">
        <v>0</v>
      </c>
      <c r="M10" s="12" t="b">
        <v>1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0.72499999999999998</v>
      </c>
      <c r="D11" s="15">
        <v>2.8</v>
      </c>
      <c r="E11" s="15">
        <v>11.8</v>
      </c>
      <c r="F11" s="15">
        <v>80.7</v>
      </c>
      <c r="G11" s="36" t="s">
        <v>184</v>
      </c>
      <c r="H11" s="15">
        <v>3.7</v>
      </c>
      <c r="I11" s="16"/>
      <c r="J11" s="9">
        <f>IF(L11, 1, 0) + IF(M11, 2, 0) + IF(N11, 4, 0) + IF(O11, 8, 0) + IF(P11, 16, 0)</f>
        <v>4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24.296527777777779</v>
      </c>
      <c r="D12" s="19">
        <f>AVERAGE(D9:D11)</f>
        <v>2.8</v>
      </c>
      <c r="E12" s="19">
        <f>AVERAGE(E9:E11)</f>
        <v>13.433333333333332</v>
      </c>
      <c r="F12" s="20">
        <f>AVERAGE(F9:F11)</f>
        <v>83.7</v>
      </c>
      <c r="G12" s="21"/>
      <c r="H12" s="22">
        <f>AVERAGE(H9:H11)</f>
        <v>4.7666666666666666</v>
      </c>
      <c r="I12" s="23"/>
      <c r="J12" s="24">
        <f>AVERAGE(J9:J11)</f>
        <v>10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9" t="s">
        <v>25</v>
      </c>
      <c r="C14" s="12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183</v>
      </c>
      <c r="F16" s="27" t="s">
        <v>182</v>
      </c>
      <c r="G16" s="27" t="s">
        <v>181</v>
      </c>
      <c r="H16" s="27"/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0.38125000000000003</v>
      </c>
      <c r="D17" s="28">
        <v>0.38263888888888892</v>
      </c>
      <c r="E17" s="28">
        <v>0.67222222222222217</v>
      </c>
      <c r="F17" s="28">
        <v>0.7270833333333333</v>
      </c>
      <c r="G17" s="28">
        <v>0.76041666666666663</v>
      </c>
      <c r="H17" s="28"/>
      <c r="I17" s="28"/>
      <c r="J17" s="28"/>
      <c r="K17" s="28"/>
      <c r="L17" s="28"/>
      <c r="M17" s="28"/>
      <c r="N17" s="28"/>
      <c r="O17" s="28"/>
      <c r="P17" s="28">
        <v>0.77500000000000002</v>
      </c>
    </row>
    <row r="18" spans="2:16" ht="14.15" customHeight="1">
      <c r="B18" s="35" t="s">
        <v>42</v>
      </c>
      <c r="C18" s="27">
        <v>51931</v>
      </c>
      <c r="D18" s="27">
        <v>51932</v>
      </c>
      <c r="E18" s="27">
        <v>51943</v>
      </c>
      <c r="F18" s="27">
        <v>51980</v>
      </c>
      <c r="G18" s="27">
        <v>51992</v>
      </c>
      <c r="H18" s="27"/>
      <c r="I18" s="27"/>
      <c r="J18" s="27"/>
      <c r="K18" s="27"/>
      <c r="L18" s="27"/>
      <c r="M18" s="27"/>
      <c r="N18" s="27"/>
      <c r="O18" s="27"/>
      <c r="P18" s="27">
        <v>52003</v>
      </c>
    </row>
    <row r="19" spans="2:16" ht="14.15" customHeight="1" thickBot="1">
      <c r="B19" s="13" t="s">
        <v>43</v>
      </c>
      <c r="C19" s="29"/>
      <c r="D19" s="27">
        <v>51936</v>
      </c>
      <c r="E19" s="30">
        <v>51979</v>
      </c>
      <c r="F19" s="30">
        <v>51991</v>
      </c>
      <c r="G19" s="30">
        <v>52002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37</v>
      </c>
      <c r="F20" s="33">
        <f>IF(ISNUMBER(F18),F19-F18+1,"")</f>
        <v>12</v>
      </c>
      <c r="G20" s="33">
        <f>IF(ISNUMBER(G18),G19-G18+1,"")</f>
        <v>11</v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7" t="s">
        <v>45</v>
      </c>
      <c r="C22" s="35" t="s">
        <v>21</v>
      </c>
      <c r="D22" s="35" t="s">
        <v>23</v>
      </c>
      <c r="E22" s="35" t="s">
        <v>46</v>
      </c>
      <c r="F22" s="138" t="s">
        <v>47</v>
      </c>
      <c r="G22" s="138"/>
      <c r="H22" s="138"/>
      <c r="I22" s="138"/>
      <c r="J22" s="35" t="s">
        <v>21</v>
      </c>
      <c r="K22" s="35" t="s">
        <v>23</v>
      </c>
      <c r="L22" s="35" t="s">
        <v>46</v>
      </c>
      <c r="M22" s="138" t="s">
        <v>47</v>
      </c>
      <c r="N22" s="138"/>
      <c r="O22" s="138"/>
      <c r="P22" s="138"/>
    </row>
    <row r="23" spans="2:16" ht="13.5" customHeight="1">
      <c r="B23" s="137"/>
      <c r="C23" s="106"/>
      <c r="D23" s="106"/>
      <c r="E23" s="36" t="s">
        <v>48</v>
      </c>
      <c r="F23" s="136"/>
      <c r="G23" s="136"/>
      <c r="H23" s="136"/>
      <c r="I23" s="136"/>
      <c r="J23" s="106"/>
      <c r="K23" s="106"/>
      <c r="L23" s="116" t="s">
        <v>165</v>
      </c>
      <c r="M23" s="136"/>
      <c r="N23" s="136"/>
      <c r="O23" s="136"/>
      <c r="P23" s="136"/>
    </row>
    <row r="24" spans="2:16" ht="13.5" customHeight="1">
      <c r="B24" s="137"/>
      <c r="C24" s="106"/>
      <c r="D24" s="106"/>
      <c r="E24" s="113" t="s">
        <v>180</v>
      </c>
      <c r="F24" s="136"/>
      <c r="G24" s="136"/>
      <c r="H24" s="136"/>
      <c r="I24" s="136"/>
      <c r="J24" s="106">
        <v>0.76041666666666663</v>
      </c>
      <c r="K24" s="106">
        <v>0.7631944444444444</v>
      </c>
      <c r="L24" s="36" t="s">
        <v>177</v>
      </c>
      <c r="M24" s="136" t="s">
        <v>194</v>
      </c>
      <c r="N24" s="136"/>
      <c r="O24" s="136"/>
      <c r="P24" s="136"/>
    </row>
    <row r="25" spans="2:16" ht="13.5" customHeight="1">
      <c r="B25" s="137"/>
      <c r="C25" s="116"/>
      <c r="D25" s="116"/>
      <c r="E25" s="113" t="s">
        <v>171</v>
      </c>
      <c r="F25" s="136"/>
      <c r="G25" s="136"/>
      <c r="H25" s="136"/>
      <c r="I25" s="136"/>
      <c r="J25" s="106"/>
      <c r="K25" s="106"/>
      <c r="L25" s="36" t="s">
        <v>49</v>
      </c>
      <c r="M25" s="136"/>
      <c r="N25" s="136"/>
      <c r="O25" s="136"/>
      <c r="P25" s="136"/>
    </row>
    <row r="26" spans="2:16" ht="13.5" customHeight="1">
      <c r="B26" s="137"/>
      <c r="C26" s="106"/>
      <c r="D26" s="106"/>
      <c r="E26" s="113" t="s">
        <v>165</v>
      </c>
      <c r="F26" s="136"/>
      <c r="G26" s="136"/>
      <c r="H26" s="136"/>
      <c r="I26" s="136"/>
      <c r="J26" s="106">
        <v>0.76458333333333339</v>
      </c>
      <c r="K26" s="106">
        <v>0.76666666666666661</v>
      </c>
      <c r="L26" s="36" t="s">
        <v>178</v>
      </c>
      <c r="M26" s="136" t="s">
        <v>195</v>
      </c>
      <c r="N26" s="136"/>
      <c r="O26" s="136"/>
      <c r="P26" s="136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9" t="s">
        <v>50</v>
      </c>
      <c r="C28" s="129"/>
      <c r="D28" s="12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0.23402777777777781</v>
      </c>
      <c r="P30" s="46">
        <f>SUM(C30:J30,L30:N30)</f>
        <v>6.25E-2</v>
      </c>
    </row>
    <row r="31" spans="2:16" ht="14.15" customHeight="1">
      <c r="B31" s="37" t="s">
        <v>170</v>
      </c>
      <c r="C31" s="47"/>
      <c r="D31" s="7">
        <v>0.23402777777777781</v>
      </c>
      <c r="E31" s="7">
        <v>6.25E-2</v>
      </c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0.3131944444444445</v>
      </c>
    </row>
    <row r="32" spans="2:16" ht="14.15" customHeight="1">
      <c r="B32" s="37" t="s">
        <v>65</v>
      </c>
      <c r="C32" s="49"/>
      <c r="D32" s="50">
        <v>0.17916666666666667</v>
      </c>
      <c r="E32" s="50">
        <v>6.25E-2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0.24166666666666667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5.4861111111111138E-2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1.6666666666666666E-2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7.1527777777777829E-2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6" t="s">
        <v>67</v>
      </c>
      <c r="C36" s="139" t="s">
        <v>189</v>
      </c>
      <c r="D36" s="139"/>
      <c r="E36" s="140"/>
      <c r="F36" s="141"/>
      <c r="G36" s="140"/>
      <c r="H36" s="141"/>
      <c r="I36" s="140"/>
      <c r="J36" s="141"/>
      <c r="K36" s="139"/>
      <c r="L36" s="139"/>
      <c r="M36" s="139"/>
      <c r="N36" s="139"/>
      <c r="O36" s="139"/>
      <c r="P36" s="139"/>
    </row>
    <row r="37" spans="2:16" ht="18" customHeight="1">
      <c r="B37" s="147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2:16" ht="18" customHeight="1">
      <c r="B38" s="147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2:16" ht="18" customHeight="1">
      <c r="B39" s="147"/>
      <c r="C39" s="139"/>
      <c r="D39" s="139"/>
      <c r="E39" s="139"/>
      <c r="F39" s="139"/>
      <c r="G39" s="139"/>
      <c r="H39" s="139"/>
      <c r="I39" s="139"/>
      <c r="J39" s="139"/>
      <c r="K39" s="139" t="s">
        <v>179</v>
      </c>
      <c r="L39" s="139"/>
      <c r="M39" s="139"/>
      <c r="N39" s="139"/>
      <c r="O39" s="139"/>
      <c r="P39" s="139"/>
    </row>
    <row r="40" spans="2:16" ht="18" customHeight="1">
      <c r="B40" s="147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2:16" ht="18" customHeight="1">
      <c r="B41" s="148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5" customHeight="1">
      <c r="B44" s="145" t="s">
        <v>193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8"/>
    </row>
    <row r="45" spans="2:16" ht="14.15" customHeight="1">
      <c r="B45" s="126" t="s">
        <v>190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8"/>
    </row>
    <row r="46" spans="2:16" ht="14.15" customHeight="1">
      <c r="B46" s="126" t="s">
        <v>191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8"/>
    </row>
    <row r="47" spans="2:16" ht="14.15" customHeight="1">
      <c r="B47" s="120" t="s">
        <v>192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2"/>
    </row>
    <row r="48" spans="2:16" ht="14.15" customHeight="1">
      <c r="B48" s="120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2"/>
    </row>
    <row r="49" spans="2:16" ht="14.15" customHeight="1">
      <c r="B49" s="120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8"/>
    </row>
    <row r="50" spans="2:16" ht="14.15" customHeight="1">
      <c r="B50" s="126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8"/>
    </row>
    <row r="51" spans="2:16" ht="14.15" customHeight="1">
      <c r="B51" s="126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8"/>
    </row>
    <row r="52" spans="2:16" ht="14.15" customHeight="1">
      <c r="B52" s="126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8"/>
    </row>
    <row r="53" spans="2:16" ht="14.15" customHeight="1" thickBot="1">
      <c r="B53" s="167" t="s">
        <v>168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172</v>
      </c>
      <c r="C54" s="163"/>
      <c r="D54" s="163"/>
      <c r="E54" s="163"/>
      <c r="F54" s="112"/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9" t="s">
        <v>69</v>
      </c>
      <c r="C56" s="14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50" t="s">
        <v>70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53" t="s">
        <v>71</v>
      </c>
      <c r="O57" s="151"/>
      <c r="P57" s="154"/>
    </row>
    <row r="58" spans="2:16" ht="17.149999999999999" customHeight="1">
      <c r="B58" s="155" t="s">
        <v>72</v>
      </c>
      <c r="C58" s="156"/>
      <c r="D58" s="157"/>
      <c r="E58" s="155" t="s">
        <v>73</v>
      </c>
      <c r="F58" s="156"/>
      <c r="G58" s="157"/>
      <c r="H58" s="156" t="s">
        <v>74</v>
      </c>
      <c r="I58" s="156"/>
      <c r="J58" s="156"/>
      <c r="K58" s="158" t="s">
        <v>75</v>
      </c>
      <c r="L58" s="156"/>
      <c r="M58" s="159"/>
      <c r="N58" s="160"/>
      <c r="O58" s="156"/>
      <c r="P58" s="161"/>
    </row>
    <row r="59" spans="2:16" ht="20.149999999999999" customHeight="1">
      <c r="B59" s="171" t="s">
        <v>76</v>
      </c>
      <c r="C59" s="172"/>
      <c r="D59" s="58">
        <v>7</v>
      </c>
      <c r="E59" s="171" t="s">
        <v>77</v>
      </c>
      <c r="F59" s="172"/>
      <c r="G59" s="58" t="b">
        <v>1</v>
      </c>
      <c r="H59" s="173" t="s">
        <v>78</v>
      </c>
      <c r="I59" s="172"/>
      <c r="J59" s="58" t="b">
        <v>1</v>
      </c>
      <c r="K59" s="173" t="s">
        <v>79</v>
      </c>
      <c r="L59" s="172"/>
      <c r="M59" s="58" t="b">
        <v>1</v>
      </c>
      <c r="N59" s="174" t="s">
        <v>80</v>
      </c>
      <c r="O59" s="172"/>
      <c r="P59" s="58" t="b">
        <v>1</v>
      </c>
    </row>
    <row r="60" spans="2:16" ht="20.149999999999999" customHeight="1">
      <c r="B60" s="171" t="s">
        <v>81</v>
      </c>
      <c r="C60" s="172"/>
      <c r="D60" s="58" t="b">
        <v>1</v>
      </c>
      <c r="E60" s="171" t="s">
        <v>82</v>
      </c>
      <c r="F60" s="172"/>
      <c r="G60" s="58" t="b">
        <v>1</v>
      </c>
      <c r="H60" s="173" t="s">
        <v>83</v>
      </c>
      <c r="I60" s="172"/>
      <c r="J60" s="58" t="b">
        <v>1</v>
      </c>
      <c r="K60" s="173" t="s">
        <v>84</v>
      </c>
      <c r="L60" s="172"/>
      <c r="M60" s="58" t="b">
        <v>1</v>
      </c>
      <c r="N60" s="174" t="s">
        <v>85</v>
      </c>
      <c r="O60" s="172"/>
      <c r="P60" s="58" t="b">
        <v>1</v>
      </c>
    </row>
    <row r="61" spans="2:16" ht="20.149999999999999" customHeight="1">
      <c r="B61" s="171" t="s">
        <v>86</v>
      </c>
      <c r="C61" s="172"/>
      <c r="D61" s="58" t="b">
        <v>1</v>
      </c>
      <c r="E61" s="171" t="s">
        <v>87</v>
      </c>
      <c r="F61" s="172"/>
      <c r="G61" s="58" t="b">
        <v>1</v>
      </c>
      <c r="H61" s="173" t="s">
        <v>88</v>
      </c>
      <c r="I61" s="172"/>
      <c r="J61" s="58" t="b">
        <v>1</v>
      </c>
      <c r="K61" s="173" t="s">
        <v>89</v>
      </c>
      <c r="L61" s="172"/>
      <c r="M61" s="58" t="b">
        <v>1</v>
      </c>
      <c r="N61" s="174" t="s">
        <v>90</v>
      </c>
      <c r="O61" s="172"/>
      <c r="P61" s="58" t="b">
        <v>1</v>
      </c>
    </row>
    <row r="62" spans="2:16" ht="20.149999999999999" customHeight="1">
      <c r="B62" s="173" t="s">
        <v>88</v>
      </c>
      <c r="C62" s="172"/>
      <c r="D62" s="58" t="b">
        <v>1</v>
      </c>
      <c r="E62" s="171" t="s">
        <v>91</v>
      </c>
      <c r="F62" s="172"/>
      <c r="G62" s="58" t="b">
        <v>1</v>
      </c>
      <c r="H62" s="173" t="s">
        <v>92</v>
      </c>
      <c r="I62" s="172"/>
      <c r="J62" s="58" t="b">
        <v>0</v>
      </c>
      <c r="K62" s="173" t="s">
        <v>93</v>
      </c>
      <c r="L62" s="172"/>
      <c r="M62" s="58" t="b">
        <v>1</v>
      </c>
      <c r="N62" s="174" t="s">
        <v>83</v>
      </c>
      <c r="O62" s="172"/>
      <c r="P62" s="58" t="b">
        <v>1</v>
      </c>
    </row>
    <row r="63" spans="2:16" ht="20.149999999999999" customHeight="1">
      <c r="B63" s="173" t="s">
        <v>94</v>
      </c>
      <c r="C63" s="172"/>
      <c r="D63" s="58" t="b">
        <v>1</v>
      </c>
      <c r="E63" s="171" t="s">
        <v>95</v>
      </c>
      <c r="F63" s="172"/>
      <c r="G63" s="58" t="b">
        <v>1</v>
      </c>
      <c r="H63" s="68"/>
      <c r="I63" s="69"/>
      <c r="J63" s="70"/>
      <c r="K63" s="173" t="s">
        <v>96</v>
      </c>
      <c r="L63" s="172"/>
      <c r="M63" s="58" t="b">
        <v>1</v>
      </c>
      <c r="N63" s="174" t="s">
        <v>166</v>
      </c>
      <c r="O63" s="172"/>
      <c r="P63" s="58" t="b">
        <v>1</v>
      </c>
    </row>
    <row r="64" spans="2:16" ht="20.149999999999999" customHeight="1">
      <c r="B64" s="173" t="s">
        <v>97</v>
      </c>
      <c r="C64" s="172"/>
      <c r="D64" s="58" t="b">
        <v>0</v>
      </c>
      <c r="E64" s="171" t="s">
        <v>98</v>
      </c>
      <c r="F64" s="172"/>
      <c r="G64" s="58" t="b">
        <v>1</v>
      </c>
      <c r="H64" s="71"/>
      <c r="I64" s="72"/>
      <c r="J64" s="73"/>
      <c r="K64" s="181" t="s">
        <v>99</v>
      </c>
      <c r="L64" s="18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162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5" t="s">
        <v>105</v>
      </c>
      <c r="C69" s="175"/>
      <c r="D69" s="81"/>
      <c r="E69" s="81"/>
      <c r="F69" s="177" t="s">
        <v>106</v>
      </c>
      <c r="G69" s="179" t="s">
        <v>107</v>
      </c>
      <c r="H69" s="81"/>
      <c r="I69" s="175" t="s">
        <v>108</v>
      </c>
      <c r="J69" s="175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6"/>
      <c r="C70" s="176"/>
      <c r="D70" s="85"/>
      <c r="E70" s="86"/>
      <c r="F70" s="178"/>
      <c r="G70" s="180"/>
      <c r="H70" s="87"/>
      <c r="I70" s="176"/>
      <c r="J70" s="176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-160.30000000000001</v>
      </c>
      <c r="D72" s="60">
        <v>-162.19999999999999</v>
      </c>
      <c r="E72" s="100" t="s">
        <v>118</v>
      </c>
      <c r="F72" s="60">
        <v>25.8</v>
      </c>
      <c r="G72" s="60">
        <v>23.4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-155</v>
      </c>
      <c r="D73" s="60">
        <v>-157.1</v>
      </c>
      <c r="E73" s="102" t="s">
        <v>122</v>
      </c>
      <c r="F73" s="61">
        <v>34.9</v>
      </c>
      <c r="G73" s="61">
        <v>34.299999999999997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-172.9</v>
      </c>
      <c r="D74" s="60">
        <v>-173.9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-119.8</v>
      </c>
      <c r="D75" s="60">
        <v>-123.5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35.200000000000003</v>
      </c>
      <c r="D76" s="60">
        <v>32.700000000000003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31.5</v>
      </c>
      <c r="D77" s="60">
        <v>28.9</v>
      </c>
      <c r="E77" s="102" t="s">
        <v>142</v>
      </c>
      <c r="F77" s="62">
        <v>265</v>
      </c>
      <c r="G77" s="62">
        <v>260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29.3</v>
      </c>
      <c r="D78" s="60">
        <v>26.7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28.1</v>
      </c>
      <c r="D79" s="60">
        <v>25.5</v>
      </c>
      <c r="E79" s="100" t="s">
        <v>152</v>
      </c>
      <c r="F79" s="60">
        <v>18.399999999999999</v>
      </c>
      <c r="G79" s="60">
        <v>16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1.13E-4</v>
      </c>
      <c r="D80" s="64">
        <v>1.02E-4</v>
      </c>
      <c r="E80" s="102" t="s">
        <v>157</v>
      </c>
      <c r="F80" s="61">
        <v>67.099999999999994</v>
      </c>
      <c r="G80" s="61">
        <v>73.5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3" t="s">
        <v>161</v>
      </c>
      <c r="C84" s="133"/>
    </row>
    <row r="85" spans="2:16" ht="15" customHeight="1">
      <c r="B85" s="183" t="s">
        <v>186</v>
      </c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5"/>
    </row>
    <row r="86" spans="2:16" ht="15" customHeight="1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>
      <c r="B87" s="184"/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6"/>
    </row>
    <row r="88" spans="2:16" ht="15" customHeight="1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>
      <c r="B89" s="117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>
      <c r="B99" s="123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5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43:P43"/>
    <mergeCell ref="B44:P44"/>
    <mergeCell ref="B45:P45"/>
    <mergeCell ref="B46:P4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2024-11-19T18:47:30Z</dcterms:modified>
</cp:coreProperties>
</file>