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<sst xmlns="http://schemas.openxmlformats.org/spreadsheetml/2006/main" count="210" uniqueCount="196">
  <si>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</si>
  <si>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</si>
  <si>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</si>
  <si>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</si>
  <si>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</si>
  <si>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</si>
  <si>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</si>
  <si>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</si>
  <si>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</si>
  <si>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</si>
  <si>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</si>
  <si>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</si>
  <si>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</si>
  <si>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</si>
  <si>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</si>
  <si>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</si>
  <si>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</si>
  <si>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</si>
  <si>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</si>
  <si>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</si>
  <si>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</si>
  <si>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</si>
  <si>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</si>
  <si>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</si>
  <si>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</si>
  <si>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</si>
  <si>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</si>
  <si>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</si>
  <si>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</si>
  <si>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</si>
  <si>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</si>
  <si>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</si>
  <si>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</si>
  <si>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</si>
  <si>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</si>
  <si>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</si>
  <si>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</si>
  <si>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</si>
  <si>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</si>
  <si>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</si>
  <si>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</si>
  <si>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</si>
  <si>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</si>
  <si>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</si>
  <si>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</si>
  <si>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</si>
  <si>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</si>
  <si>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</si>
  <si>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</si>
  <si>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</si>
  <si>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</si>
  <si>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</si>
  <si>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</si>
  <si>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</si>
  <si>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</si>
  <si>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</si>
  <si>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</si>
  <si>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</si>
  <si>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</si>
  <si>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</si>
  <si>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</si>
  <si>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</si>
  <si>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</si>
  <si>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</si>
  <si>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</si>
  <si>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</si>
  <si>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</si>
  <si>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</si>
  <si>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</si>
  <si>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</si>
  <si>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</si>
  <si>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</si>
  <si>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</si>
  <si>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</si>
  <si>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</si>
  <si>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</si>
  <si>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</si>
  <si>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</si>
  <si>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</si>
  <si>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</si>
  <si>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</si>
  <si>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</si>
  <si>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</si>
  <si>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</si>
  <si>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</si>
  <si>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</si>
  <si>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</si>
  <si>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</si>
  <si>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</si>
  <si>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</si>
  <si>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</si>
  <si>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</si>
  <si>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</si>
  <si>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</si>
  <si>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</si>
  <si>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</si>
  <si>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</si>
  <si>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</si>
  <si>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</si>
  <si>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</si>
  <si>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</si>
  <si>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</si>
  <si>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</si>
  <si>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</si>
  <si>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</si>
  <si>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</si>
  <si>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</si>
  <si>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</si>
  <si>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</si>
  <si>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</si>
  <si>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</si>
  <si>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</si>
  <si>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</si>
  <si>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</si>
  <si>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</si>
  <si>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</si>
  <si>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</si>
  <si>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</si>
  <si>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</si>
  <si>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</si>
  <si>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</si>
  <si>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</si>
  <si>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</si>
  <si>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</si>
  <si>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</si>
  <si>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</si>
  <si>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</si>
  <si>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</si>
  <si>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</si>
  <si>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</si>
  <si>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</si>
  <si>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</si>
  <si>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</si>
  <si>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</si>
  <si>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</si>
  <si>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</si>
  <si>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</si>
  <si>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</si>
  <si>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</si>
  <si>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</si>
  <si>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</si>
  <si>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</si>
  <si>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</si>
  <si>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</si>
  <si>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</si>
  <si>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</si>
  <si>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</si>
  <si>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</si>
  <si>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</si>
  <si>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</si>
  <si>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</si>
  <si>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</si>
  <si>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</si>
  <si>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</si>
  <si>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</si>
  <si>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</si>
  <si>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</si>
  <si>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</si>
  <si>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</si>
  <si>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</si>
  <si>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</si>
  <si>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</si>
  <si>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</si>
  <si>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</si>
  <si>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</si>
  <si>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</si>
  <si>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</si>
  <si>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</si>
  <si>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</si>
  <si>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</si>
  <si>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</si>
  <si>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</si>
  <si>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</si>
  <si>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</si>
  <si>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</si>
  <si>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</si>
  <si>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</si>
  <si>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</si>
  <si>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</si>
  <si>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</si>
  <si>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</si>
  <si>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</si>
  <si>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</si>
  <si>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TMT</t>
  </si>
  <si>
    <t>SITE</t>
  </si>
  <si>
    <t>SITE-KSP</t>
  </si>
  <si>
    <t>정예솜</t>
  </si>
  <si>
    <t>월령 40% 이하로 방풍막 해제</t>
  </si>
  <si>
    <t>7s/20k 13s/24k 19s/23k</t>
  </si>
  <si>
    <t>17s/28k</t>
  </si>
  <si>
    <t>NNE</t>
  </si>
  <si>
    <t>ESE</t>
  </si>
  <si>
    <t>SSE</t>
  </si>
  <si>
    <t>40s/27k 19s/27k</t>
  </si>
  <si>
    <t>18s/20k 12s/20k</t>
  </si>
  <si>
    <t>I-BAND 촬영함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</si>
</sst>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13" zoomScale="130" zoomScaleNormal="130" workbookViewId="0">
      <selection activeCell="E83" sqref="E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45592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0.41041666666666665</v>
      </c>
      <c r="D9" s="8">
        <v>1</v>
      </c>
      <c r="E9" s="8">
        <v>16</v>
      </c>
      <c r="F9" s="8">
        <v>31.4</v>
      </c>
      <c r="G9" s="36" t="s">
        <v>190</v>
      </c>
      <c r="H9" s="8">
        <v>0.1</v>
      </c>
      <c r="I9" s="36">
        <v>26.5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1.2</v>
      </c>
      <c r="E10" s="8">
        <v>15.4</v>
      </c>
      <c r="F10" s="8">
        <v>27.9</v>
      </c>
      <c r="G10" s="36" t="s">
        <v>191</v>
      </c>
      <c r="H10" s="8">
        <v>5.2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0.7402777777777777</v>
      </c>
      <c r="D11" s="15">
        <v>1</v>
      </c>
      <c r="E11" s="15">
        <v>15</v>
      </c>
      <c r="F11" s="15">
        <v>29.8</v>
      </c>
      <c r="G11" s="36" t="s">
        <v>192</v>
      </c>
      <c r="H11" s="15">
        <v>2.2999999999999998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24.329861111111111</v>
      </c>
      <c r="D12" s="19">
        <f>AVERAGE(D9:D11)</f>
        <v>1.0666666666666667</v>
      </c>
      <c r="E12" s="19">
        <f>AVERAGE(E9:E11)</f>
        <v>15.466666666666667</v>
      </c>
      <c r="F12" s="20">
        <f>AVERAGE(F9:F11)</f>
        <v>29.7</v>
      </c>
      <c r="G12" s="21"/>
      <c r="H12" s="22">
        <f>AVERAGE(H9:H11)</f>
        <v>2.5333333333333332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183</v>
      </c>
      <c r="F16" s="27" t="s">
        <v>185</v>
      </c>
      <c r="G16" s="116" t="s">
        <v>184</v>
      </c>
      <c r="H16" s="27" t="s">
        <v>183</v>
      </c>
      <c r="I16" s="27" t="s">
        <v>165</v>
      </c>
      <c r="J16" s="27" t="s">
        <v>165</v>
      </c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0.3430555555555555</v>
      </c>
      <c r="D17" s="28">
        <v>0.3444444444444445</v>
      </c>
      <c r="E17" s="28">
        <v>0.3888888888888889</v>
      </c>
      <c r="F17" s="28">
        <v>0.40902777777777777</v>
      </c>
      <c r="G17" s="28">
        <v>0.52083333333333337</v>
      </c>
      <c r="H17" s="28">
        <v>0.74097222222222225</v>
      </c>
      <c r="I17" s="28">
        <v>0.7729166666666667</v>
      </c>
      <c r="J17" s="28">
        <v>0.84166666666666667</v>
      </c>
      <c r="K17" s="28"/>
      <c r="L17" s="28"/>
      <c r="M17" s="28"/>
      <c r="N17" s="28"/>
      <c r="O17" s="28"/>
      <c r="P17" s="28">
        <v>0.84583333333333333</v>
      </c>
    </row>
    <row r="18" spans="2:16" ht="14.15" customHeight="1">
      <c r="B18" s="35" t="s">
        <v>42</v>
      </c>
      <c r="C18" s="27">
        <v>47086</v>
      </c>
      <c r="D18" s="27">
        <v>47087</v>
      </c>
      <c r="E18" s="27">
        <v>47109</v>
      </c>
      <c r="F18" s="27">
        <v>47121</v>
      </c>
      <c r="G18" s="27">
        <v>47195</v>
      </c>
      <c r="H18" s="27">
        <v>47297</v>
      </c>
      <c r="I18" s="27">
        <v>47309</v>
      </c>
      <c r="J18" s="27">
        <v>47380</v>
      </c>
      <c r="K18" s="27"/>
      <c r="L18" s="27"/>
      <c r="M18" s="27"/>
      <c r="N18" s="27"/>
      <c r="O18" s="27"/>
      <c r="P18" s="27">
        <v>47385</v>
      </c>
    </row>
    <row r="19" spans="2:16" ht="14.15" customHeight="1" thickBot="1">
      <c r="B19" s="13" t="s">
        <v>43</v>
      </c>
      <c r="C19" s="29"/>
      <c r="D19" s="27">
        <v>47098</v>
      </c>
      <c r="E19" s="30">
        <v>47120</v>
      </c>
      <c r="F19" s="30">
        <v>47194</v>
      </c>
      <c r="G19" s="30">
        <v>47296</v>
      </c>
      <c r="H19" s="30">
        <v>47308</v>
      </c>
      <c r="I19" s="30">
        <v>47379</v>
      </c>
      <c r="J19" s="30">
        <v>47384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74</v>
      </c>
      <c r="G20" s="33">
        <f>IF(ISNUMBER(G18),G19-G18+1,"")</f>
        <v>102</v>
      </c>
      <c r="H20" s="33">
        <f>IF(ISNUMBER(H18),H19-H18+1,"")</f>
        <v>12</v>
      </c>
      <c r="I20" s="33">
        <f t="shared" ref="I20:O20" si="0">IF(ISNUMBER(I18),I19-I18+1,"")</f>
        <v>71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>
        <v>0.7729166666666667</v>
      </c>
      <c r="K23" s="106">
        <v>0.77569444444444446</v>
      </c>
      <c r="L23" s="36" t="s">
        <v>49</v>
      </c>
      <c r="M23" s="177" t="s">
        <v>193</v>
      </c>
      <c r="N23" s="177"/>
      <c r="O23" s="177"/>
      <c r="P23" s="177"/>
    </row>
    <row r="24" spans="2:16" ht="13.5" customHeight="1">
      <c r="B24" s="178"/>
      <c r="C24" s="106">
        <v>0.3659722222222222</v>
      </c>
      <c r="D24" s="106">
        <v>0.36874999999999997</v>
      </c>
      <c r="E24" s="113" t="s">
        <v>182</v>
      </c>
      <c r="F24" s="177" t="s">
        <v>188</v>
      </c>
      <c r="G24" s="177"/>
      <c r="H24" s="177"/>
      <c r="I24" s="177"/>
      <c r="J24" s="106"/>
      <c r="K24" s="106"/>
      <c r="L24" s="36" t="s">
        <v>179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173</v>
      </c>
      <c r="F25" s="177"/>
      <c r="G25" s="177"/>
      <c r="H25" s="177"/>
      <c r="I25" s="177"/>
      <c r="J25" s="106">
        <v>0.77916666666666667</v>
      </c>
      <c r="K25" s="106">
        <v>0.78055555555555556</v>
      </c>
      <c r="L25" s="36" t="s">
        <v>50</v>
      </c>
      <c r="M25" s="177" t="s">
        <v>194</v>
      </c>
      <c r="N25" s="177"/>
      <c r="O25" s="177"/>
      <c r="P25" s="177"/>
    </row>
    <row r="26" spans="2:16" ht="13.5" customHeight="1">
      <c r="B26" s="178"/>
      <c r="C26" s="106">
        <v>0.37152777777777773</v>
      </c>
      <c r="D26" s="106">
        <v>0.37152777777777773</v>
      </c>
      <c r="E26" s="113" t="s">
        <v>167</v>
      </c>
      <c r="F26" s="177" t="s">
        <v>189</v>
      </c>
      <c r="G26" s="177"/>
      <c r="H26" s="177"/>
      <c r="I26" s="177"/>
      <c r="J26" s="106"/>
      <c r="K26" s="106"/>
      <c r="L26" s="36" t="s">
        <v>180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0.3298611111111111</v>
      </c>
      <c r="N30" s="43"/>
      <c r="O30" s="45"/>
      <c r="P30" s="46">
        <f>SUM(C30:J30,L30:N30)</f>
        <v>0.3298611111111111</v>
      </c>
    </row>
    <row r="31" spans="2:16" ht="14.15" customHeight="1">
      <c r="B31" s="37" t="s">
        <v>172</v>
      </c>
      <c r="C31" s="47"/>
      <c r="D31" s="7">
        <v>0.11041666666666666</v>
      </c>
      <c r="E31" s="7"/>
      <c r="F31" s="7"/>
      <c r="G31" s="7"/>
      <c r="H31" s="7"/>
      <c r="I31" s="7"/>
      <c r="J31" s="7"/>
      <c r="K31" s="7">
        <v>3.6805555555555557E-2</v>
      </c>
      <c r="L31" s="7"/>
      <c r="M31" s="7">
        <v>0.22013888888888888</v>
      </c>
      <c r="N31" s="7"/>
      <c r="O31" s="48"/>
      <c r="P31" s="46">
        <f>SUM(C31:N31)</f>
        <v>0.36736111111111114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</v>
      </c>
      <c r="D34" s="110">
        <f t="shared" ref="D34:P34" si="1">D31-D32-D33</f>
        <v>0.11041666666666666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3.6805555555555557E-2</v>
      </c>
      <c r="L34" s="110">
        <f t="shared" si="1"/>
        <v>0</v>
      </c>
      <c r="M34" s="110">
        <f t="shared" si="1"/>
        <v>0.22013888888888888</v>
      </c>
      <c r="N34" s="110">
        <f t="shared" si="1"/>
        <v>0</v>
      </c>
      <c r="O34" s="114"/>
      <c r="P34" s="111">
        <f t="shared" si="1"/>
        <v>0.36736111111111114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/>
      <c r="D36" s="160"/>
      <c r="E36" s="164"/>
      <c r="F36" s="165"/>
      <c r="G36" s="164"/>
      <c r="H36" s="165"/>
      <c r="I36" s="164"/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/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-162</v>
      </c>
      <c r="D72" s="60">
        <v>-162.30000000000001</v>
      </c>
      <c r="E72" s="100" t="s">
        <v>119</v>
      </c>
      <c r="F72" s="60">
        <v>23.1</v>
      </c>
      <c r="G72" s="60">
        <v>22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-157</v>
      </c>
      <c r="D73" s="60">
        <v>-157.5</v>
      </c>
      <c r="E73" s="102" t="s">
        <v>123</v>
      </c>
      <c r="F73" s="61">
        <v>32.799999999999997</v>
      </c>
      <c r="G73" s="61">
        <v>25.1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-171.8</v>
      </c>
      <c r="D74" s="60">
        <v>-172.8</v>
      </c>
      <c r="E74" s="102" t="s">
        <v>128</v>
      </c>
      <c r="F74" s="62">
        <v>20</v>
      </c>
      <c r="G74" s="62">
        <v>15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-123.1</v>
      </c>
      <c r="D75" s="60">
        <v>-125.8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32.5</v>
      </c>
      <c r="D76" s="60">
        <v>32.200000000000003</v>
      </c>
      <c r="E76" s="102" t="s">
        <v>138</v>
      </c>
      <c r="F76" s="62">
        <v>40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28.7</v>
      </c>
      <c r="D77" s="60">
        <v>28.1</v>
      </c>
      <c r="E77" s="102" t="s">
        <v>143</v>
      </c>
      <c r="F77" s="62">
        <v>260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26.4</v>
      </c>
      <c r="D78" s="60">
        <v>25.8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25.2</v>
      </c>
      <c r="D79" s="60">
        <v>24.5</v>
      </c>
      <c r="E79" s="100" t="s">
        <v>153</v>
      </c>
      <c r="F79" s="60">
        <v>15.9</v>
      </c>
      <c r="G79" s="60">
        <v>16.3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1.2300000000000001E-4</v>
      </c>
      <c r="D80" s="64">
        <v>7.5900000000000002E-5</v>
      </c>
      <c r="E80" s="102" t="s">
        <v>158</v>
      </c>
      <c r="F80" s="61">
        <v>45.5</v>
      </c>
      <c r="G80" s="61">
        <v>28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187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2024-10-27T20:22:27Z</dcterms:modified>
</cp:coreProperties>
</file>