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<sst xmlns="http://schemas.openxmlformats.org/spreadsheetml/2006/main" count="213" uniqueCount="201">
  <si>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</si>
  <si>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</si>
  <si>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</si>
  <si>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</si>
  <si>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</si>
  <si>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</si>
  <si>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</si>
  <si>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</si>
  <si>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</si>
  <si>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</si>
  <si>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</si>
  <si>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</si>
  <si>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</si>
  <si>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</si>
  <si>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</si>
  <si>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</si>
  <si>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</si>
  <si>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</si>
  <si>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</si>
  <si>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</si>
  <si>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</si>
  <si>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</si>
  <si>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</si>
  <si>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</si>
  <si>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</si>
  <si>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</si>
  <si>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</si>
  <si>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</si>
  <si>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</si>
  <si>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</si>
  <si>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</si>
  <si>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</si>
  <si>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</si>
  <si>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</si>
  <si>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</si>
  <si>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</si>
  <si>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</si>
  <si>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</si>
  <si>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</si>
  <si>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</si>
  <si>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</si>
  <si>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</si>
  <si>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</si>
  <si>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</si>
  <si>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</si>
  <si>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</si>
  <si>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</si>
  <si>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</si>
  <si>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</si>
  <si>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</si>
  <si>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</si>
  <si>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</si>
  <si>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</si>
  <si>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</si>
  <si>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</si>
  <si>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</si>
  <si>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</si>
  <si>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</si>
  <si>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</si>
  <si>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</si>
  <si>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</si>
  <si>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</si>
  <si>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</si>
  <si>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</si>
  <si>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</si>
  <si>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</si>
  <si>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</si>
  <si>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</si>
  <si>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</si>
  <si>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</si>
  <si>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</si>
  <si>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</si>
  <si>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</si>
  <si>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</si>
  <si>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</si>
  <si>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</si>
  <si>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</si>
  <si>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</si>
  <si>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</si>
  <si>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</si>
  <si>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</si>
  <si>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</si>
  <si>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</si>
  <si>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</si>
  <si>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</si>
  <si>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</si>
  <si>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</si>
  <si>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</si>
  <si>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</si>
  <si>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</si>
  <si>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</si>
  <si>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</si>
  <si>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</si>
  <si>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</si>
  <si>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</si>
  <si>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</si>
  <si>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</si>
  <si>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</si>
  <si>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</si>
  <si>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</si>
  <si>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</si>
  <si>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</si>
  <si>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</si>
  <si>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</si>
  <si>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</si>
  <si>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</si>
  <si>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</si>
  <si>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</si>
  <si>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</si>
  <si>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</si>
  <si>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</si>
  <si>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</si>
  <si>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</si>
  <si>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</si>
  <si>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</si>
  <si>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</si>
  <si>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</si>
  <si>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</si>
  <si>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</si>
  <si>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</si>
  <si>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</si>
  <si>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</si>
  <si>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</si>
  <si>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</si>
  <si>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</si>
  <si>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</si>
  <si>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</si>
  <si>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</si>
  <si>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</si>
  <si>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</si>
  <si>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</si>
  <si>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</si>
  <si>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</si>
  <si>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</si>
  <si>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</si>
  <si>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</si>
  <si>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</si>
  <si>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</si>
  <si>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</si>
  <si>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</si>
  <si>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</si>
  <si>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</si>
  <si>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</si>
  <si>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</si>
  <si>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</si>
  <si>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</si>
  <si>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</si>
  <si>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</si>
  <si>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</si>
  <si>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</si>
  <si>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</si>
  <si>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</si>
  <si>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</si>
  <si>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</si>
  <si>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</si>
  <si>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</si>
  <si>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</si>
  <si>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</si>
  <si>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</si>
  <si>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</si>
  <si>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</si>
  <si>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</si>
  <si>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</si>
  <si>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</si>
  <si>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</si>
  <si>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</si>
  <si>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</si>
  <si>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</si>
  <si>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</si>
  <si>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</si>
  <si>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</si>
  <si>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</si>
  <si>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</si>
  <si>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</si>
  <si>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</si>
  <si>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</si>
  <si>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</si>
  <si>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</si>
  <si>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</si>
  <si>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</si>
  <si>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</si>
  <si>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</si>
  <si>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</si>
  <si>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-</t>
  </si>
  <si>
    <t>월령 40%이상으로 방풍막 연결</t>
  </si>
  <si>
    <t>TMT</t>
  </si>
  <si>
    <t>SITE</t>
  </si>
  <si>
    <t>SITE-KSP</t>
  </si>
  <si>
    <t>정예솜</t>
  </si>
  <si>
    <t>구름으로 인한 저녁 flat 건너뜀</t>
  </si>
  <si>
    <t>돔셔터컨트롤 재실행 1회</t>
  </si>
  <si>
    <t>[09:00] 짙은 구름으로 인한 관측 대기/ [09:37] 관측 재개</t>
  </si>
  <si>
    <t>C_046433-046441</t>
  </si>
  <si>
    <t>[09:48] 짙은 구름으로 인한 관측 대기/ [10:00] 관측 재개</t>
  </si>
  <si>
    <t>NE</t>
  </si>
  <si>
    <t>SSW</t>
  </si>
  <si>
    <t>WSW</t>
  </si>
  <si>
    <t>[13:55-14:03] 화면이 안돌아와 관측 컴퓨터 재부팅함/ 정상화 됨</t>
  </si>
  <si>
    <t>[13:38] 관측컴퓨터 검은색화면으로 바뀌더니 화면이 멈춰버림/ 화면이 멈추었는데 관측이 되고 있어 기다려봄</t>
  </si>
  <si>
    <t>x</t>
  </si>
  <si>
    <t>38s/23k 28s/27k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</si>
</sst>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J83" sqref="J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45589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96.666666666666671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0.40833333333333338</v>
      </c>
      <c r="D9" s="8" t="s">
        <v>183</v>
      </c>
      <c r="E9" s="8">
        <v>11.9</v>
      </c>
      <c r="F9" s="8">
        <v>49.2</v>
      </c>
      <c r="G9" s="36" t="s">
        <v>194</v>
      </c>
      <c r="H9" s="8">
        <v>3.2</v>
      </c>
      <c r="I9" s="36">
        <v>57.4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3.3</v>
      </c>
      <c r="E10" s="8">
        <v>8</v>
      </c>
      <c r="F10" s="8">
        <v>42.7</v>
      </c>
      <c r="G10" s="36" t="s">
        <v>195</v>
      </c>
      <c r="H10" s="8">
        <v>5.8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0.74375000000000002</v>
      </c>
      <c r="D11" s="15">
        <v>3.8</v>
      </c>
      <c r="E11" s="15">
        <v>5.7</v>
      </c>
      <c r="F11" s="15">
        <v>50.6</v>
      </c>
      <c r="G11" s="36" t="s">
        <v>196</v>
      </c>
      <c r="H11" s="15">
        <v>5.3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24.335416666666664</v>
      </c>
      <c r="D12" s="19">
        <f>AVERAGE(D9:D11)</f>
        <v>3.55</v>
      </c>
      <c r="E12" s="19">
        <f>AVERAGE(E9:E11)</f>
        <v>8.5333333333333332</v>
      </c>
      <c r="F12" s="20">
        <f>AVERAGE(F9:F11)</f>
        <v>47.5</v>
      </c>
      <c r="G12" s="21"/>
      <c r="H12" s="22">
        <f>AVERAGE(H9:H11)</f>
        <v>4.7666666666666666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187</v>
      </c>
      <c r="F16" s="116" t="s">
        <v>186</v>
      </c>
      <c r="G16" s="27" t="s">
        <v>185</v>
      </c>
      <c r="H16" s="27" t="s">
        <v>165</v>
      </c>
      <c r="I16" s="27"/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0.34930555555555554</v>
      </c>
      <c r="D17" s="28">
        <v>0.35069444444444442</v>
      </c>
      <c r="E17" s="28">
        <v>0.4201388888888889</v>
      </c>
      <c r="F17" s="28">
        <v>0.52083333333333337</v>
      </c>
      <c r="G17" s="28">
        <v>0.74513888888888891</v>
      </c>
      <c r="H17" s="28">
        <v>0.77569444444444446</v>
      </c>
      <c r="I17" s="28"/>
      <c r="J17" s="28"/>
      <c r="K17" s="28"/>
      <c r="L17" s="28"/>
      <c r="M17" s="28"/>
      <c r="N17" s="28"/>
      <c r="O17" s="28"/>
      <c r="P17" s="28">
        <v>0.7895833333333333</v>
      </c>
    </row>
    <row r="18" spans="2:16" ht="14.15" customHeight="1">
      <c r="B18" s="35" t="s">
        <v>42</v>
      </c>
      <c r="C18" s="27">
        <v>46427</v>
      </c>
      <c r="D18" s="27">
        <v>46428</v>
      </c>
      <c r="E18" s="27">
        <v>46443</v>
      </c>
      <c r="F18" s="27">
        <v>46510</v>
      </c>
      <c r="G18" s="27">
        <v>46610</v>
      </c>
      <c r="H18" s="27">
        <v>46622</v>
      </c>
      <c r="I18" s="27"/>
      <c r="J18" s="27"/>
      <c r="K18" s="27"/>
      <c r="L18" s="27"/>
      <c r="M18" s="27"/>
      <c r="N18" s="27"/>
      <c r="O18" s="27"/>
      <c r="P18" s="27">
        <v>46634</v>
      </c>
    </row>
    <row r="19" spans="2:16" ht="14.15" customHeight="1" thickBot="1">
      <c r="B19" s="13" t="s">
        <v>43</v>
      </c>
      <c r="C19" s="29"/>
      <c r="D19" s="27">
        <v>46432</v>
      </c>
      <c r="E19" s="30">
        <v>46509</v>
      </c>
      <c r="F19" s="30">
        <v>46609</v>
      </c>
      <c r="G19" s="30">
        <v>46621</v>
      </c>
      <c r="H19" s="30">
        <v>46633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67</v>
      </c>
      <c r="F20" s="33">
        <f>IF(ISNUMBER(F18),F19-F18+1,"")</f>
        <v>100</v>
      </c>
      <c r="G20" s="33">
        <f>IF(ISNUMBER(G18),G19-G18+1,"")</f>
        <v>12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48</v>
      </c>
      <c r="F23" s="177"/>
      <c r="G23" s="177"/>
      <c r="H23" s="177"/>
      <c r="I23" s="177"/>
      <c r="J23" s="106"/>
      <c r="K23" s="106"/>
      <c r="L23" s="36" t="s">
        <v>49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182</v>
      </c>
      <c r="F24" s="177"/>
      <c r="G24" s="177"/>
      <c r="H24" s="177"/>
      <c r="I24" s="177"/>
      <c r="J24" s="106">
        <v>0.77847222222222223</v>
      </c>
      <c r="K24" s="106">
        <v>0.77986111111111101</v>
      </c>
      <c r="L24" s="36" t="s">
        <v>179</v>
      </c>
      <c r="M24" s="177" t="s">
        <v>200</v>
      </c>
      <c r="N24" s="177"/>
      <c r="O24" s="177"/>
      <c r="P24" s="177"/>
    </row>
    <row r="25" spans="2:16" ht="13.5" customHeight="1">
      <c r="B25" s="178"/>
      <c r="C25" s="117"/>
      <c r="D25" s="117"/>
      <c r="E25" s="113" t="s">
        <v>173</v>
      </c>
      <c r="F25" s="177"/>
      <c r="G25" s="177"/>
      <c r="H25" s="177"/>
      <c r="I25" s="177"/>
      <c r="J25" s="106"/>
      <c r="K25" s="106"/>
      <c r="L25" s="36" t="s">
        <v>50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167</v>
      </c>
      <c r="F26" s="177"/>
      <c r="G26" s="177"/>
      <c r="H26" s="177"/>
      <c r="I26" s="177"/>
      <c r="J26" s="106"/>
      <c r="K26" s="106"/>
      <c r="L26" s="36" t="s">
        <v>180</v>
      </c>
      <c r="M26" s="177" t="s">
        <v>199</v>
      </c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0.3347222222222222</v>
      </c>
      <c r="N30" s="43"/>
      <c r="O30" s="45"/>
      <c r="P30" s="46">
        <f>SUM(C30:J30,L30:N30)</f>
        <v>0.3347222222222222</v>
      </c>
    </row>
    <row r="31" spans="2:16" ht="14.15" customHeight="1">
      <c r="B31" s="37" t="s">
        <v>172</v>
      </c>
      <c r="C31" s="47"/>
      <c r="D31" s="7">
        <v>0.1125</v>
      </c>
      <c r="E31" s="7"/>
      <c r="F31" s="7"/>
      <c r="G31" s="7"/>
      <c r="H31" s="7"/>
      <c r="I31" s="7"/>
      <c r="J31" s="7"/>
      <c r="K31" s="7">
        <v>1.8055555555555557E-2</v>
      </c>
      <c r="L31" s="7"/>
      <c r="M31" s="7">
        <v>0.22361111111111109</v>
      </c>
      <c r="N31" s="7"/>
      <c r="O31" s="48"/>
      <c r="P31" s="46">
        <f>SUM(C31:N31)</f>
        <v>0.35416666666666663</v>
      </c>
    </row>
    <row r="32" spans="2:16" ht="14.15" customHeight="1">
      <c r="B32" s="37" t="s">
        <v>66</v>
      </c>
      <c r="C32" s="49"/>
      <c r="D32" s="50">
        <v>1.1805555555555555E-2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1.1805555555555555E-2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</v>
      </c>
      <c r="D34" s="110">
        <f t="shared" ref="D34:P34" si="1">D31-D32-D33</f>
        <v>0.10069444444444445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0.22361111111111109</v>
      </c>
      <c r="N34" s="110">
        <f t="shared" si="1"/>
        <v>0</v>
      </c>
      <c r="O34" s="114"/>
      <c r="P34" s="111">
        <f t="shared" si="1"/>
        <v>0.34236111111111106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 t="s">
        <v>192</v>
      </c>
      <c r="D36" s="160"/>
      <c r="E36" s="164"/>
      <c r="F36" s="165"/>
      <c r="G36" s="164"/>
      <c r="H36" s="165"/>
      <c r="I36" s="164"/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189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 t="s">
        <v>193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/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-162</v>
      </c>
      <c r="D72" s="60">
        <v>-164.9</v>
      </c>
      <c r="E72" s="100" t="s">
        <v>119</v>
      </c>
      <c r="F72" s="60">
        <v>23.6</v>
      </c>
      <c r="G72" s="60">
        <v>19.8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-157.19999999999999</v>
      </c>
      <c r="D73" s="60">
        <v>-160.19999999999999</v>
      </c>
      <c r="E73" s="102" t="s">
        <v>123</v>
      </c>
      <c r="F73" s="61">
        <v>34.1</v>
      </c>
      <c r="G73" s="61">
        <v>27.1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1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-174.2</v>
      </c>
      <c r="D74" s="60">
        <v>-175.1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-123.6</v>
      </c>
      <c r="D75" s="60">
        <v>-130.19999999999999</v>
      </c>
      <c r="E75" s="102" t="s">
        <v>133</v>
      </c>
      <c r="F75" s="62">
        <v>40</v>
      </c>
      <c r="G75" s="62">
        <v>35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32.799999999999997</v>
      </c>
      <c r="D76" s="60">
        <v>28.1</v>
      </c>
      <c r="E76" s="102" t="s">
        <v>138</v>
      </c>
      <c r="F76" s="62">
        <v>40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29</v>
      </c>
      <c r="D77" s="60">
        <v>24.6</v>
      </c>
      <c r="E77" s="102" t="s">
        <v>143</v>
      </c>
      <c r="F77" s="62">
        <v>260</v>
      </c>
      <c r="G77" s="62">
        <v>250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26.8</v>
      </c>
      <c r="D78" s="60">
        <v>22.4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25.6</v>
      </c>
      <c r="D79" s="60">
        <v>21.3</v>
      </c>
      <c r="E79" s="100" t="s">
        <v>153</v>
      </c>
      <c r="F79" s="60">
        <v>15.7</v>
      </c>
      <c r="G79" s="60">
        <v>9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9.8200000000000002E-5</v>
      </c>
      <c r="D80" s="64">
        <v>5.3100000000000003E-5</v>
      </c>
      <c r="E80" s="102" t="s">
        <v>158</v>
      </c>
      <c r="F80" s="61">
        <v>57.4</v>
      </c>
      <c r="G80" s="61">
        <v>51.7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184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 t="s">
        <v>190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 t="s">
        <v>198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 t="s">
        <v>197</v>
      </c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2024-10-24T19:01:24Z</dcterms:modified>
</cp:coreProperties>
</file>