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<sst xmlns="http://schemas.openxmlformats.org/spreadsheetml/2006/main" count="218" uniqueCount="205">
  <si>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</si>
  <si>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</si>
  <si>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</si>
  <si>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</si>
  <si>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</si>
  <si>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</si>
  <si>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</si>
  <si>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</si>
  <si>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</si>
  <si>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</si>
  <si>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</si>
  <si>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</si>
  <si>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</si>
  <si>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</si>
  <si>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</si>
  <si>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</si>
  <si>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</si>
  <si>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</si>
  <si>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</si>
  <si>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</si>
  <si>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</si>
  <si>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</si>
  <si>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</si>
  <si>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</si>
  <si>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</si>
  <si>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</si>
  <si>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</si>
  <si>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</si>
  <si>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</si>
  <si>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</si>
  <si>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</si>
  <si>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</si>
  <si>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</si>
  <si>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</si>
  <si>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</si>
  <si>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</si>
  <si>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</si>
  <si>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</si>
  <si>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</si>
  <si>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</si>
  <si>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</si>
  <si>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</si>
  <si>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</si>
  <si>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</si>
  <si>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</si>
  <si>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</si>
  <si>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</si>
  <si>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</si>
  <si>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</si>
  <si>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</si>
  <si>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</si>
  <si>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</si>
  <si>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</si>
  <si>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</si>
  <si>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</si>
  <si>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</si>
  <si>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</si>
  <si>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</si>
  <si>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</si>
  <si>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</si>
  <si>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</si>
  <si>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</si>
  <si>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</si>
  <si>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</si>
  <si>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</si>
  <si>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</si>
  <si>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</si>
  <si>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</si>
  <si>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</si>
  <si>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</si>
  <si>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</si>
  <si>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</si>
  <si>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</si>
  <si>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</si>
  <si>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</si>
  <si>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</si>
  <si>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</si>
  <si>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</si>
  <si>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</si>
  <si>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</si>
  <si>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</si>
  <si>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</si>
  <si>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</si>
  <si>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</si>
  <si>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</si>
  <si>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</si>
  <si>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</si>
  <si>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</si>
  <si>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</si>
  <si>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</si>
  <si>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</si>
  <si>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</si>
  <si>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</si>
  <si>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</si>
  <si>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</si>
  <si>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</si>
  <si>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</si>
  <si>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</si>
  <si>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</si>
  <si>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</si>
  <si>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</si>
  <si>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</si>
  <si>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</si>
  <si>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</si>
  <si>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</si>
  <si>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</si>
  <si>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</si>
  <si>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</si>
  <si>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</si>
  <si>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</si>
  <si>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</si>
  <si>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</si>
  <si>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</si>
  <si>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</si>
  <si>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</si>
  <si>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</si>
  <si>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</si>
  <si>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</si>
  <si>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</si>
  <si>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</si>
  <si>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</si>
  <si>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</si>
  <si>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</si>
  <si>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</si>
  <si>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</si>
  <si>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</si>
  <si>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</si>
  <si>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</si>
  <si>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</si>
  <si>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</si>
  <si>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</si>
  <si>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</si>
  <si>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</si>
  <si>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</si>
  <si>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</si>
  <si>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</si>
  <si>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</si>
  <si>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</si>
  <si>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</si>
  <si>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</si>
  <si>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</si>
  <si>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</si>
  <si>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</si>
  <si>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</si>
  <si>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</si>
  <si>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</si>
  <si>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</si>
  <si>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</si>
  <si>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</si>
  <si>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</si>
  <si>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</si>
  <si>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</si>
  <si>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</si>
  <si>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</si>
  <si>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</si>
  <si>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</si>
  <si>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</si>
  <si>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</si>
  <si>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</si>
  <si>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</si>
  <si>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</si>
  <si>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</si>
  <si>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</si>
  <si>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</si>
  <si>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</si>
  <si>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</si>
  <si>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</si>
  <si>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</si>
  <si>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</si>
  <si>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</si>
  <si>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</si>
  <si>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</si>
  <si>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</si>
  <si>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</si>
  <si>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</si>
  <si>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</si>
  <si>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</si>
  <si>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</si>
  <si>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</si>
  <si>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</si>
  <si>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</si>
  <si>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</si>
  <si>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</si>
  <si>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월령 40%이상으로 방풍막 연결</t>
  </si>
  <si>
    <t>김예은</t>
  </si>
  <si>
    <t>BLG</t>
  </si>
  <si>
    <t>KAMP</t>
  </si>
  <si>
    <t>KSP</t>
  </si>
  <si>
    <t>TMT</t>
  </si>
  <si>
    <t>ESE</t>
  </si>
  <si>
    <t>Dell shutter control 6회 재실행</t>
  </si>
  <si>
    <t>E_045573</t>
  </si>
  <si>
    <t>E_045573 풍속은 낮으나 Dec oscillation으로 인한 포인팅 실패로 수동관측 함</t>
  </si>
  <si>
    <t>10s/23k 15s/22k 20s/21k</t>
  </si>
  <si>
    <t>23s/22k</t>
  </si>
  <si>
    <t>[11:18] 셔터가 망원경 위치를 따라가지 못해서 Dell shutter control을 재실행 함/망원경 위치(el 53)에  상관없이 셔터가 끝까지 열림(el 85)/ 재실행 후 정상화 됨</t>
  </si>
  <si>
    <t>E_045592-045593</t>
  </si>
  <si>
    <t>E_045592-045593 Dec oscillation으로 인한 포인팅 실패로 수동관측 함/ EIB 재실행 후 Dec oscillation으로 인한 포인팅 실패 없음</t>
  </si>
  <si>
    <t>E_045635-045637</t>
  </si>
  <si>
    <t>G_045634:T</t>
  </si>
  <si>
    <t>C_045747-045758</t>
  </si>
  <si>
    <t>옅은 구름의 영향으로 오전 flat 건너뜀</t>
  </si>
  <si>
    <t>E</t>
  </si>
  <si>
    <t>관측 후반에 풍속이 강해짐</t>
  </si>
  <si>
    <t>관측 전 제습기는 정상작동하지만 성에가 가득 껴있음/ 관측 후 정상작동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</si>
</sst>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87" sqref="B87:P8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45585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0.4055555555555555</v>
      </c>
      <c r="D9" s="8">
        <v>1.1000000000000001</v>
      </c>
      <c r="E9" s="8">
        <v>17.399999999999999</v>
      </c>
      <c r="F9" s="8">
        <v>43.8</v>
      </c>
      <c r="G9" s="36" t="s">
        <v>202</v>
      </c>
      <c r="H9" s="8">
        <v>3.1</v>
      </c>
      <c r="I9" s="36">
        <v>92.1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12.5</v>
      </c>
      <c r="F10" s="8">
        <v>76.8</v>
      </c>
      <c r="G10" s="36" t="s">
        <v>189</v>
      </c>
      <c r="H10" s="8">
        <v>4.8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0.74722222222222223</v>
      </c>
      <c r="D11" s="15">
        <v>2.8</v>
      </c>
      <c r="E11" s="15">
        <v>11.5</v>
      </c>
      <c r="F11" s="15">
        <v>55</v>
      </c>
      <c r="G11" s="36" t="s">
        <v>189</v>
      </c>
      <c r="H11" s="15">
        <v>5.7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24.341666666666669</v>
      </c>
      <c r="D12" s="19">
        <f>AVERAGE(D9:D11)</f>
        <v>1.8</v>
      </c>
      <c r="E12" s="19">
        <f>AVERAGE(E9:E11)</f>
        <v>13.799999999999999</v>
      </c>
      <c r="F12" s="20">
        <f>AVERAGE(F9:F11)</f>
        <v>58.533333333333331</v>
      </c>
      <c r="G12" s="21"/>
      <c r="H12" s="22">
        <f>AVERAGE(H9:H11)</f>
        <v>4.5333333333333341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185</v>
      </c>
      <c r="F16" s="27" t="s">
        <v>186</v>
      </c>
      <c r="G16" s="116" t="s">
        <v>187</v>
      </c>
      <c r="H16" s="27" t="s">
        <v>188</v>
      </c>
      <c r="I16" s="27" t="s">
        <v>165</v>
      </c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0.34513888888888888</v>
      </c>
      <c r="D17" s="28">
        <v>0.34652777777777777</v>
      </c>
      <c r="E17" s="28">
        <v>0.38472222222222219</v>
      </c>
      <c r="F17" s="28">
        <v>0.45277777777777778</v>
      </c>
      <c r="G17" s="28">
        <v>0.51597222222222217</v>
      </c>
      <c r="H17" s="28">
        <v>0.75138888888888899</v>
      </c>
      <c r="I17" s="28">
        <v>0.7729166666666667</v>
      </c>
      <c r="J17" s="28"/>
      <c r="K17" s="28"/>
      <c r="L17" s="28"/>
      <c r="M17" s="28"/>
      <c r="N17" s="28"/>
      <c r="O17" s="28"/>
      <c r="P17" s="28">
        <v>0.77638888888888891</v>
      </c>
    </row>
    <row r="18" spans="2:16" ht="14.15" customHeight="1">
      <c r="B18" s="35" t="s">
        <v>42</v>
      </c>
      <c r="C18" s="27">
        <v>45506</v>
      </c>
      <c r="D18" s="27">
        <v>45507</v>
      </c>
      <c r="E18" s="27">
        <v>45527</v>
      </c>
      <c r="F18" s="27">
        <v>45572</v>
      </c>
      <c r="G18" s="27">
        <v>45602</v>
      </c>
      <c r="H18" s="27">
        <v>45759</v>
      </c>
      <c r="I18" s="27">
        <v>45771</v>
      </c>
      <c r="J18" s="27"/>
      <c r="K18" s="27"/>
      <c r="L18" s="27"/>
      <c r="M18" s="27"/>
      <c r="N18" s="27"/>
      <c r="O18" s="27"/>
      <c r="P18" s="27">
        <v>45776</v>
      </c>
    </row>
    <row r="19" spans="2:16" ht="14.15" customHeight="1" thickBot="1">
      <c r="B19" s="13" t="s">
        <v>43</v>
      </c>
      <c r="C19" s="29"/>
      <c r="D19" s="27">
        <v>45519</v>
      </c>
      <c r="E19" s="30">
        <v>45571</v>
      </c>
      <c r="F19" s="30">
        <v>45601</v>
      </c>
      <c r="G19" s="30">
        <v>45758</v>
      </c>
      <c r="H19" s="30">
        <v>45770</v>
      </c>
      <c r="I19" s="30">
        <v>45775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45</v>
      </c>
      <c r="F20" s="33">
        <f>IF(ISNUMBER(F18),F19-F18+1,"")</f>
        <v>30</v>
      </c>
      <c r="G20" s="33">
        <f>IF(ISNUMBER(G18),G19-G18+1,"")</f>
        <v>157</v>
      </c>
      <c r="H20" s="33">
        <f>IF(ISNUMBER(H18),H19-H18+1,"")</f>
        <v>12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45</v>
      </c>
      <c r="C22" s="35" t="s">
        <v>21</v>
      </c>
      <c r="D22" s="35" t="s">
        <v>23</v>
      </c>
      <c r="E22" s="35" t="s">
        <v>46</v>
      </c>
      <c r="F22" s="137" t="s">
        <v>47</v>
      </c>
      <c r="G22" s="137"/>
      <c r="H22" s="137"/>
      <c r="I22" s="137"/>
      <c r="J22" s="35" t="s">
        <v>21</v>
      </c>
      <c r="K22" s="35" t="s">
        <v>23</v>
      </c>
      <c r="L22" s="35" t="s">
        <v>46</v>
      </c>
      <c r="M22" s="137" t="s">
        <v>47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48</v>
      </c>
      <c r="F23" s="135"/>
      <c r="G23" s="135"/>
      <c r="H23" s="135"/>
      <c r="I23" s="135"/>
      <c r="J23" s="106"/>
      <c r="K23" s="106"/>
      <c r="L23" s="36" t="s">
        <v>49</v>
      </c>
      <c r="M23" s="135"/>
      <c r="N23" s="135"/>
      <c r="O23" s="135"/>
      <c r="P23" s="135"/>
    </row>
    <row r="24" spans="2:16" ht="13.5" customHeight="1">
      <c r="B24" s="136"/>
      <c r="C24" s="106">
        <v>0.36249999999999999</v>
      </c>
      <c r="D24" s="106">
        <v>0.36458333333333331</v>
      </c>
      <c r="E24" s="113" t="s">
        <v>182</v>
      </c>
      <c r="F24" s="135" t="s">
        <v>193</v>
      </c>
      <c r="G24" s="135"/>
      <c r="H24" s="135"/>
      <c r="I24" s="135"/>
      <c r="J24" s="106"/>
      <c r="K24" s="106"/>
      <c r="L24" s="36" t="s">
        <v>179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173</v>
      </c>
      <c r="F25" s="135"/>
      <c r="G25" s="135"/>
      <c r="H25" s="135"/>
      <c r="I25" s="135"/>
      <c r="J25" s="106"/>
      <c r="K25" s="106"/>
      <c r="L25" s="36" t="s">
        <v>50</v>
      </c>
      <c r="M25" s="135"/>
      <c r="N25" s="135"/>
      <c r="O25" s="135"/>
      <c r="P25" s="135"/>
    </row>
    <row r="26" spans="2:16" ht="13.5" customHeight="1">
      <c r="B26" s="136"/>
      <c r="C26" s="106">
        <v>0.3666666666666667</v>
      </c>
      <c r="D26" s="106">
        <v>0.3666666666666667</v>
      </c>
      <c r="E26" s="113" t="s">
        <v>167</v>
      </c>
      <c r="F26" s="135" t="s">
        <v>194</v>
      </c>
      <c r="G26" s="135"/>
      <c r="H26" s="135"/>
      <c r="I26" s="135"/>
      <c r="J26" s="106"/>
      <c r="K26" s="106"/>
      <c r="L26" s="36" t="s">
        <v>180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51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>
        <v>4.6527777777777779E-2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0.23194444444444443</v>
      </c>
      <c r="P30" s="46">
        <f>SUM(C30:J30,L30:N30)</f>
        <v>0.10902777777777778</v>
      </c>
    </row>
    <row r="31" spans="2:16" ht="14.15" customHeight="1">
      <c r="B31" s="37" t="s">
        <v>172</v>
      </c>
      <c r="C31" s="47">
        <v>6.805555555555555E-2</v>
      </c>
      <c r="D31" s="7">
        <v>0.23541666666666669</v>
      </c>
      <c r="E31" s="7">
        <v>6.3194444444444442E-2</v>
      </c>
      <c r="F31" s="7"/>
      <c r="G31" s="7"/>
      <c r="H31" s="7"/>
      <c r="I31" s="7"/>
      <c r="J31" s="7"/>
      <c r="K31" s="7">
        <v>1.5972222222222224E-2</v>
      </c>
      <c r="L31" s="7"/>
      <c r="M31" s="7"/>
      <c r="N31" s="7"/>
      <c r="O31" s="48"/>
      <c r="P31" s="46">
        <f>SUM(C31:N31)</f>
        <v>0.38263888888888892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6.805555555555555E-2</v>
      </c>
      <c r="D34" s="110">
        <f t="shared" ref="D34:P34" si="1">D31-D32-D33</f>
        <v>0.23541666666666669</v>
      </c>
      <c r="E34" s="110">
        <f t="shared" si="1"/>
        <v>6.3194444444444442E-2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1.5972222222222224E-2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0.38263888888888892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68</v>
      </c>
      <c r="C36" s="138" t="s">
        <v>191</v>
      </c>
      <c r="D36" s="138"/>
      <c r="E36" s="139" t="s">
        <v>196</v>
      </c>
      <c r="F36" s="140"/>
      <c r="G36" s="139" t="s">
        <v>199</v>
      </c>
      <c r="H36" s="140"/>
      <c r="I36" s="139" t="s">
        <v>198</v>
      </c>
      <c r="J36" s="140"/>
      <c r="K36" s="138" t="s">
        <v>200</v>
      </c>
      <c r="L36" s="138"/>
      <c r="M36" s="138"/>
      <c r="N36" s="138"/>
      <c r="O36" s="138"/>
      <c r="P36" s="138"/>
    </row>
    <row r="37" spans="2:16" ht="18" customHeight="1">
      <c r="B37" s="14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7"/>
      <c r="C39" s="138"/>
      <c r="D39" s="138"/>
      <c r="E39" s="138"/>
      <c r="F39" s="138"/>
      <c r="G39" s="138"/>
      <c r="H39" s="138"/>
      <c r="I39" s="138"/>
      <c r="J39" s="138"/>
      <c r="K39" s="138" t="s">
        <v>181</v>
      </c>
      <c r="L39" s="138"/>
      <c r="M39" s="138"/>
      <c r="N39" s="138"/>
      <c r="O39" s="138"/>
      <c r="P39" s="138"/>
    </row>
    <row r="40" spans="2:16" ht="18" customHeight="1">
      <c r="B40" s="14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69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44" t="s">
        <v>192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195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5" t="s">
        <v>197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 t="s">
        <v>203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 t="s">
        <v>201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7" t="s">
        <v>170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174</v>
      </c>
      <c r="C54" s="163"/>
      <c r="D54" s="163"/>
      <c r="E54" s="163"/>
      <c r="F54" s="112">
        <v>782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70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71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72</v>
      </c>
      <c r="O57" s="151"/>
      <c r="P57" s="154"/>
    </row>
    <row r="58" spans="2:16" ht="17.149999999999999" customHeight="1">
      <c r="B58" s="155" t="s">
        <v>73</v>
      </c>
      <c r="C58" s="156"/>
      <c r="D58" s="157"/>
      <c r="E58" s="155" t="s">
        <v>74</v>
      </c>
      <c r="F58" s="156"/>
      <c r="G58" s="157"/>
      <c r="H58" s="156" t="s">
        <v>75</v>
      </c>
      <c r="I58" s="156"/>
      <c r="J58" s="156"/>
      <c r="K58" s="158" t="s">
        <v>76</v>
      </c>
      <c r="L58" s="156"/>
      <c r="M58" s="159"/>
      <c r="N58" s="160"/>
      <c r="O58" s="156"/>
      <c r="P58" s="161"/>
    </row>
    <row r="59" spans="2:16" ht="20.149999999999999" customHeight="1">
      <c r="B59" s="171" t="s">
        <v>77</v>
      </c>
      <c r="C59" s="172"/>
      <c r="D59" s="58">
        <v>7</v>
      </c>
      <c r="E59" s="171" t="s">
        <v>78</v>
      </c>
      <c r="F59" s="172"/>
      <c r="G59" s="58" t="b">
        <v>1</v>
      </c>
      <c r="H59" s="173" t="s">
        <v>79</v>
      </c>
      <c r="I59" s="172"/>
      <c r="J59" s="58" t="b">
        <v>1</v>
      </c>
      <c r="K59" s="173" t="s">
        <v>80</v>
      </c>
      <c r="L59" s="172"/>
      <c r="M59" s="58" t="b">
        <v>1</v>
      </c>
      <c r="N59" s="174" t="s">
        <v>81</v>
      </c>
      <c r="O59" s="172"/>
      <c r="P59" s="58" t="b">
        <v>1</v>
      </c>
    </row>
    <row r="60" spans="2:16" ht="20.149999999999999" customHeight="1">
      <c r="B60" s="171" t="s">
        <v>82</v>
      </c>
      <c r="C60" s="172"/>
      <c r="D60" s="58" t="b">
        <v>1</v>
      </c>
      <c r="E60" s="171" t="s">
        <v>83</v>
      </c>
      <c r="F60" s="172"/>
      <c r="G60" s="58" t="b">
        <v>1</v>
      </c>
      <c r="H60" s="173" t="s">
        <v>84</v>
      </c>
      <c r="I60" s="172"/>
      <c r="J60" s="58" t="b">
        <v>1</v>
      </c>
      <c r="K60" s="173" t="s">
        <v>85</v>
      </c>
      <c r="L60" s="172"/>
      <c r="M60" s="58" t="b">
        <v>1</v>
      </c>
      <c r="N60" s="174" t="s">
        <v>86</v>
      </c>
      <c r="O60" s="172"/>
      <c r="P60" s="58" t="b">
        <v>1</v>
      </c>
    </row>
    <row r="61" spans="2:16" ht="20.149999999999999" customHeight="1">
      <c r="B61" s="171" t="s">
        <v>87</v>
      </c>
      <c r="C61" s="172"/>
      <c r="D61" s="58" t="b">
        <v>1</v>
      </c>
      <c r="E61" s="171" t="s">
        <v>88</v>
      </c>
      <c r="F61" s="172"/>
      <c r="G61" s="58" t="b">
        <v>1</v>
      </c>
      <c r="H61" s="173" t="s">
        <v>89</v>
      </c>
      <c r="I61" s="172"/>
      <c r="J61" s="58" t="b">
        <v>1</v>
      </c>
      <c r="K61" s="173" t="s">
        <v>90</v>
      </c>
      <c r="L61" s="172"/>
      <c r="M61" s="58" t="b">
        <v>1</v>
      </c>
      <c r="N61" s="174" t="s">
        <v>91</v>
      </c>
      <c r="O61" s="172"/>
      <c r="P61" s="58" t="b">
        <v>1</v>
      </c>
    </row>
    <row r="62" spans="2:16" ht="20.149999999999999" customHeight="1">
      <c r="B62" s="173" t="s">
        <v>89</v>
      </c>
      <c r="C62" s="172"/>
      <c r="D62" s="58" t="b">
        <v>1</v>
      </c>
      <c r="E62" s="171" t="s">
        <v>92</v>
      </c>
      <c r="F62" s="172"/>
      <c r="G62" s="58" t="b">
        <v>1</v>
      </c>
      <c r="H62" s="173" t="s">
        <v>93</v>
      </c>
      <c r="I62" s="172"/>
      <c r="J62" s="58" t="b">
        <v>0</v>
      </c>
      <c r="K62" s="173" t="s">
        <v>94</v>
      </c>
      <c r="L62" s="172"/>
      <c r="M62" s="58" t="b">
        <v>1</v>
      </c>
      <c r="N62" s="174" t="s">
        <v>84</v>
      </c>
      <c r="O62" s="172"/>
      <c r="P62" s="58" t="b">
        <v>1</v>
      </c>
    </row>
    <row r="63" spans="2:16" ht="20.149999999999999" customHeight="1">
      <c r="B63" s="173" t="s">
        <v>95</v>
      </c>
      <c r="C63" s="172"/>
      <c r="D63" s="58" t="b">
        <v>1</v>
      </c>
      <c r="E63" s="171" t="s">
        <v>96</v>
      </c>
      <c r="F63" s="172"/>
      <c r="G63" s="58" t="b">
        <v>1</v>
      </c>
      <c r="H63" s="68"/>
      <c r="I63" s="69"/>
      <c r="J63" s="70"/>
      <c r="K63" s="173" t="s">
        <v>97</v>
      </c>
      <c r="L63" s="172"/>
      <c r="M63" s="58" t="b">
        <v>1</v>
      </c>
      <c r="N63" s="174" t="s">
        <v>168</v>
      </c>
      <c r="O63" s="172"/>
      <c r="P63" s="58" t="b">
        <v>1</v>
      </c>
    </row>
    <row r="64" spans="2:16" ht="20.149999999999999" customHeight="1">
      <c r="B64" s="173" t="s">
        <v>98</v>
      </c>
      <c r="C64" s="172"/>
      <c r="D64" s="58" t="b">
        <v>0</v>
      </c>
      <c r="E64" s="171" t="s">
        <v>99</v>
      </c>
      <c r="F64" s="172"/>
      <c r="G64" s="58" t="b">
        <v>1</v>
      </c>
      <c r="H64" s="71"/>
      <c r="I64" s="72"/>
      <c r="J64" s="73"/>
      <c r="K64" s="181" t="s">
        <v>100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163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106</v>
      </c>
      <c r="C69" s="175"/>
      <c r="D69" s="81"/>
      <c r="E69" s="81"/>
      <c r="F69" s="177" t="s">
        <v>107</v>
      </c>
      <c r="G69" s="179" t="s">
        <v>108</v>
      </c>
      <c r="H69" s="81"/>
      <c r="I69" s="175" t="s">
        <v>109</v>
      </c>
      <c r="J69" s="175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-161.4</v>
      </c>
      <c r="D72" s="60">
        <v>-163.4</v>
      </c>
      <c r="E72" s="100" t="s">
        <v>119</v>
      </c>
      <c r="F72" s="60">
        <v>24.2</v>
      </c>
      <c r="G72" s="60">
        <v>20.8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-156.4</v>
      </c>
      <c r="D73" s="60">
        <v>-158.5</v>
      </c>
      <c r="E73" s="102" t="s">
        <v>123</v>
      </c>
      <c r="F73" s="61">
        <v>33.1</v>
      </c>
      <c r="G73" s="61">
        <v>34.4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-172</v>
      </c>
      <c r="D74" s="60">
        <v>-175</v>
      </c>
      <c r="E74" s="102" t="s">
        <v>128</v>
      </c>
      <c r="F74" s="62">
        <v>15</v>
      </c>
      <c r="G74" s="62">
        <v>15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-122</v>
      </c>
      <c r="D75" s="60">
        <v>-126.6</v>
      </c>
      <c r="E75" s="102" t="s">
        <v>133</v>
      </c>
      <c r="F75" s="62">
        <v>40</v>
      </c>
      <c r="G75" s="62">
        <v>35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33.5</v>
      </c>
      <c r="D76" s="60">
        <v>30.3</v>
      </c>
      <c r="E76" s="102" t="s">
        <v>138</v>
      </c>
      <c r="F76" s="62">
        <v>45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29.8</v>
      </c>
      <c r="D77" s="60">
        <v>26.5</v>
      </c>
      <c r="E77" s="102" t="s">
        <v>143</v>
      </c>
      <c r="F77" s="62">
        <v>260</v>
      </c>
      <c r="G77" s="62">
        <v>255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27.5</v>
      </c>
      <c r="D78" s="60">
        <v>24.3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26.3</v>
      </c>
      <c r="D79" s="60">
        <v>23</v>
      </c>
      <c r="E79" s="100" t="s">
        <v>153</v>
      </c>
      <c r="F79" s="60">
        <v>17</v>
      </c>
      <c r="G79" s="60">
        <v>13.7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1.15E-4</v>
      </c>
      <c r="D80" s="64">
        <v>6.2199999999999994E-5</v>
      </c>
      <c r="E80" s="102" t="s">
        <v>158</v>
      </c>
      <c r="F80" s="61">
        <v>53.4</v>
      </c>
      <c r="G80" s="61">
        <v>55.4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162</v>
      </c>
      <c r="C84" s="131"/>
    </row>
    <row r="85" spans="2:16" ht="15" customHeight="1">
      <c r="B85" s="132" t="s">
        <v>183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 t="s">
        <v>204</v>
      </c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2024-10-20T18:48:45Z</dcterms:modified>
</cp:coreProperties>
</file>