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<sst xmlns="http://schemas.openxmlformats.org/spreadsheetml/2006/main" count="213" uniqueCount="198">
  <si>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</si>
  <si>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</si>
  <si>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</si>
  <si>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</si>
  <si>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</si>
  <si>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</si>
  <si>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</si>
  <si>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</si>
  <si>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</si>
  <si>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</si>
  <si>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</si>
  <si>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</si>
  <si>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</si>
  <si>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</si>
  <si>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</si>
  <si>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</si>
  <si>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</si>
  <si>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</si>
  <si>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</si>
  <si>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</si>
  <si>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</si>
  <si>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</si>
  <si>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</si>
  <si>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</si>
  <si>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</si>
  <si>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</si>
  <si>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</si>
  <si>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</si>
  <si>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</si>
  <si>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</si>
  <si>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</si>
  <si>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</si>
  <si>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</si>
  <si>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</si>
  <si>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</si>
  <si>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</si>
  <si>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</si>
  <si>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</si>
  <si>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</si>
  <si>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</si>
  <si>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</si>
  <si>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</si>
  <si>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</si>
  <si>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</si>
  <si>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</si>
  <si>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</si>
  <si>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</si>
  <si>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</si>
  <si>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</si>
  <si>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</si>
  <si>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</si>
  <si>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</si>
  <si>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</si>
  <si>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</si>
  <si>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</si>
  <si>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</si>
  <si>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</si>
  <si>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</si>
  <si>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</si>
  <si>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</si>
  <si>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</si>
  <si>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</si>
  <si>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</si>
  <si>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</si>
  <si>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</si>
  <si>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</si>
  <si>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</si>
  <si>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</si>
  <si>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</si>
  <si>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</si>
  <si>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</si>
  <si>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</si>
  <si>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</si>
  <si>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</si>
  <si>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</si>
  <si>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</si>
  <si>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</si>
  <si>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</si>
  <si>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</si>
  <si>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</si>
  <si>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</si>
  <si>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</si>
  <si>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</si>
  <si>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</si>
  <si>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</si>
  <si>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</si>
  <si>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</si>
  <si>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</si>
  <si>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</si>
  <si>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</si>
  <si>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</si>
  <si>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</si>
  <si>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</si>
  <si>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</si>
  <si>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</si>
  <si>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</si>
  <si>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</si>
  <si>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</si>
  <si>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</si>
  <si>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</si>
  <si>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</si>
  <si>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</si>
  <si>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</si>
  <si>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</si>
  <si>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</si>
  <si>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</si>
  <si>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</si>
  <si>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</si>
  <si>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</si>
  <si>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</si>
  <si>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</si>
  <si>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</si>
  <si>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</si>
  <si>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</si>
  <si>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</si>
  <si>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</si>
  <si>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</si>
  <si>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</si>
  <si>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</si>
  <si>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</si>
  <si>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</si>
  <si>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</si>
  <si>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</si>
  <si>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</si>
  <si>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</si>
  <si>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</si>
  <si>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</si>
  <si>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</si>
  <si>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</si>
  <si>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</si>
  <si>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</si>
  <si>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</si>
  <si>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</si>
  <si>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</si>
  <si>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</si>
  <si>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</si>
  <si>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</si>
  <si>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</si>
  <si>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</si>
  <si>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</si>
  <si>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</si>
  <si>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</si>
  <si>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</si>
  <si>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</si>
  <si>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</si>
  <si>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</si>
  <si>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</si>
  <si>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</si>
  <si>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</si>
  <si>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</si>
  <si>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</si>
  <si>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</si>
  <si>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</si>
  <si>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</si>
  <si>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</si>
  <si>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</si>
  <si>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</si>
  <si>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</si>
  <si>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</si>
  <si>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</si>
  <si>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</si>
  <si>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</si>
  <si>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</si>
  <si>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</si>
  <si>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</si>
  <si>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</si>
  <si>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</si>
  <si>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</si>
  <si>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</si>
  <si>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</si>
  <si>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</si>
  <si>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</si>
  <si>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</si>
  <si>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</si>
  <si>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</si>
  <si>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</si>
  <si>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</si>
  <si>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</si>
  <si>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</si>
  <si>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</si>
  <si>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</si>
  <si>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</si>
  <si>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</si>
  <si>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</si>
  <si>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</si>
  <si>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정예솜</t>
  </si>
  <si>
    <t>월령 40%이하로 방풍막 해제</t>
  </si>
  <si>
    <t>N</t>
  </si>
  <si>
    <t>-</t>
  </si>
  <si>
    <t>[09:00] 짙은 구름으로 인한 관측 대기/ [9:45] 관측 재개</t>
  </si>
  <si>
    <t>C_042595-042597</t>
  </si>
  <si>
    <t>C_042611-042622</t>
  </si>
  <si>
    <t>M_042635-042636:K</t>
  </si>
  <si>
    <t>구름으로 인한 저녁/ 새벽 flat 건너뜀</t>
  </si>
  <si>
    <t>[10:55] 짙은 구름으로 인한 관측 대기</t>
  </si>
  <si>
    <t>[18:17] 짙은 구름 및 높은 습도(viasala 89%)로 인한 관측 종료</t>
  </si>
  <si>
    <t>I-BAND 촬영함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</si>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</sst>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25" zoomScale="130" zoomScaleNormal="130" workbookViewId="0">
      <selection activeCell="G4" sqref="G4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45569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12.144212523719167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0.39583333333333331</v>
      </c>
      <c r="D9" s="8" t="s">
        <v>188</v>
      </c>
      <c r="E9" s="8">
        <v>15</v>
      </c>
      <c r="F9" s="8">
        <v>55.1</v>
      </c>
      <c r="G9" s="36" t="s">
        <v>197</v>
      </c>
      <c r="H9" s="8">
        <v>5.8</v>
      </c>
      <c r="I9" s="36">
        <v>2.2999999999999998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188</v>
      </c>
      <c r="E10" s="8">
        <v>10.7</v>
      </c>
      <c r="F10" s="8">
        <v>85.6</v>
      </c>
      <c r="G10" s="36" t="s">
        <v>187</v>
      </c>
      <c r="H10" s="8">
        <v>4.7</v>
      </c>
      <c r="I10" s="11"/>
      <c r="J10" s="9">
        <f>IF(L10, 1, 0) + IF(M10, 2, 0) + IF(N10, 4, 0) + IF(O10, 8, 0) + IF(P10, 16, 0)</f>
        <v>12</v>
      </c>
      <c r="K10" s="12" t="b">
        <v>1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0.76180555555555562</v>
      </c>
      <c r="D11" s="15" t="s">
        <v>188</v>
      </c>
      <c r="E11" s="15">
        <v>10.6</v>
      </c>
      <c r="F11" s="15">
        <v>88.9</v>
      </c>
      <c r="G11" s="36" t="s">
        <v>187</v>
      </c>
      <c r="H11" s="15">
        <v>4.7</v>
      </c>
      <c r="I11" s="16"/>
      <c r="J11" s="9">
        <f>IF(L11, 1, 0) + IF(M11, 2, 0) + IF(N11, 4, 0) + IF(O11, 8, 0) + IF(P11, 16, 0)</f>
        <v>12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24.365972222222222</v>
      </c>
      <c r="D12" s="19" t="e">
        <f>AVERAGE(D9:D11)</f>
        <v>#DIV/0!</v>
      </c>
      <c r="E12" s="19">
        <f>AVERAGE(E9:E11)</f>
        <v>12.1</v>
      </c>
      <c r="F12" s="20">
        <f>AVERAGE(F9:F11)</f>
        <v>76.533333333333331</v>
      </c>
      <c r="G12" s="21"/>
      <c r="H12" s="22">
        <f>AVERAGE(H9:H11)</f>
        <v>5.0666666666666664</v>
      </c>
      <c r="I12" s="23"/>
      <c r="J12" s="24">
        <f>AVERAGE(J9:J11)</f>
        <v>10.666666666666666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166</v>
      </c>
      <c r="G16" s="116" t="s">
        <v>166</v>
      </c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0.33819444444444446</v>
      </c>
      <c r="D17" s="28">
        <v>0.33888888888888885</v>
      </c>
      <c r="E17" s="28">
        <v>0.41041666666666665</v>
      </c>
      <c r="F17" s="28">
        <v>0.55833333333333335</v>
      </c>
      <c r="G17" s="28">
        <v>0.76180555555555562</v>
      </c>
      <c r="H17" s="28"/>
      <c r="I17" s="28"/>
      <c r="J17" s="28"/>
      <c r="K17" s="28"/>
      <c r="L17" s="28"/>
      <c r="M17" s="28"/>
      <c r="N17" s="28"/>
      <c r="O17" s="28"/>
      <c r="P17" s="28">
        <v>0.76527777777777783</v>
      </c>
    </row>
    <row r="18" spans="2:16" ht="14.15" customHeight="1">
      <c r="B18" s="35" t="s">
        <v>43</v>
      </c>
      <c r="C18" s="27">
        <v>42582</v>
      </c>
      <c r="D18" s="27">
        <v>42583</v>
      </c>
      <c r="E18" s="27">
        <v>42592</v>
      </c>
      <c r="F18" s="27">
        <v>42623</v>
      </c>
      <c r="G18" s="27">
        <v>42689</v>
      </c>
      <c r="H18" s="27"/>
      <c r="I18" s="27"/>
      <c r="J18" s="27"/>
      <c r="K18" s="27"/>
      <c r="L18" s="27"/>
      <c r="M18" s="27"/>
      <c r="N18" s="27"/>
      <c r="O18" s="27"/>
      <c r="P18" s="27">
        <v>42694</v>
      </c>
    </row>
    <row r="19" spans="2:16" ht="14.15" customHeight="1" thickBot="1">
      <c r="B19" s="13" t="s">
        <v>44</v>
      </c>
      <c r="C19" s="29"/>
      <c r="D19" s="27">
        <v>42587</v>
      </c>
      <c r="E19" s="30">
        <v>42622</v>
      </c>
      <c r="F19" s="30">
        <v>42688</v>
      </c>
      <c r="G19" s="30">
        <v>42693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>IF(ISNUMBER(E18),E19-E18+1,"")</f>
        <v>31</v>
      </c>
      <c r="F20" s="33">
        <f>IF(ISNUMBER(F18),F19-F18+1,"")</f>
        <v>66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49</v>
      </c>
      <c r="F23" s="135"/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/>
      <c r="D24" s="106"/>
      <c r="E24" s="113" t="s">
        <v>184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174</v>
      </c>
      <c r="F25" s="135"/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9.930555555555555E-2</v>
      </c>
      <c r="D30" s="43"/>
      <c r="E30" s="43">
        <v>6.25E-2</v>
      </c>
      <c r="F30" s="43"/>
      <c r="G30" s="43"/>
      <c r="H30" s="43"/>
      <c r="I30" s="43">
        <v>0.20416666666666669</v>
      </c>
      <c r="J30" s="43"/>
      <c r="K30" s="44"/>
      <c r="L30" s="43"/>
      <c r="M30" s="43"/>
      <c r="N30" s="43"/>
      <c r="O30" s="45"/>
      <c r="P30" s="46">
        <f>SUM(C30:J30,L30:N30)</f>
        <v>0.36597222222222225</v>
      </c>
    </row>
    <row r="31" spans="2:16" ht="14.15" customHeight="1">
      <c r="B31" s="37" t="s">
        <v>173</v>
      </c>
      <c r="C31" s="47">
        <v>9.930555555555555E-2</v>
      </c>
      <c r="D31" s="7">
        <v>0.20416666666666669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0.36597222222222225</v>
      </c>
    </row>
    <row r="32" spans="2:16" ht="14.15" customHeight="1">
      <c r="B32" s="37" t="s">
        <v>67</v>
      </c>
      <c r="C32" s="49">
        <v>5.486111111111111E-2</v>
      </c>
      <c r="D32" s="50">
        <v>0.20416666666666669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0.3215277777777778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4.4444444444444439E-2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4.4444444444444453E-2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6" t="s">
        <v>69</v>
      </c>
      <c r="C36" s="138" t="s">
        <v>190</v>
      </c>
      <c r="D36" s="138"/>
      <c r="E36" s="139" t="s">
        <v>191</v>
      </c>
      <c r="F36" s="140"/>
      <c r="G36" s="139" t="s">
        <v>192</v>
      </c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7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7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44" t="s">
        <v>193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189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45" t="s">
        <v>194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24" t="s">
        <v>195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 t="s">
        <v>196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175</v>
      </c>
      <c r="C54" s="163"/>
      <c r="D54" s="163"/>
      <c r="E54" s="163"/>
      <c r="F54" s="112">
        <v>250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9" t="s">
        <v>71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50" t="s">
        <v>72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73</v>
      </c>
      <c r="O57" s="151"/>
      <c r="P57" s="154"/>
    </row>
    <row r="58" spans="2:16" ht="17.149999999999999" customHeight="1">
      <c r="B58" s="155" t="s">
        <v>74</v>
      </c>
      <c r="C58" s="156"/>
      <c r="D58" s="157"/>
      <c r="E58" s="155" t="s">
        <v>75</v>
      </c>
      <c r="F58" s="156"/>
      <c r="G58" s="157"/>
      <c r="H58" s="156" t="s">
        <v>76</v>
      </c>
      <c r="I58" s="156"/>
      <c r="J58" s="156"/>
      <c r="K58" s="158" t="s">
        <v>77</v>
      </c>
      <c r="L58" s="156"/>
      <c r="M58" s="159"/>
      <c r="N58" s="160"/>
      <c r="O58" s="156"/>
      <c r="P58" s="161"/>
    </row>
    <row r="59" spans="2:16" ht="20.149999999999999" customHeight="1">
      <c r="B59" s="171" t="s">
        <v>78</v>
      </c>
      <c r="C59" s="172"/>
      <c r="D59" s="58">
        <v>7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1" t="s">
        <v>101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107</v>
      </c>
      <c r="C69" s="175"/>
      <c r="D69" s="81"/>
      <c r="E69" s="81"/>
      <c r="F69" s="177" t="s">
        <v>108</v>
      </c>
      <c r="G69" s="179" t="s">
        <v>109</v>
      </c>
      <c r="H69" s="81"/>
      <c r="I69" s="175" t="s">
        <v>110</v>
      </c>
      <c r="J69" s="175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-162.4</v>
      </c>
      <c r="D72" s="60">
        <v>-162.69999999999999</v>
      </c>
      <c r="E72" s="100" t="s">
        <v>120</v>
      </c>
      <c r="F72" s="60">
        <v>22.7</v>
      </c>
      <c r="G72" s="60">
        <v>22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-157.6</v>
      </c>
      <c r="D73" s="60">
        <v>-158</v>
      </c>
      <c r="E73" s="102" t="s">
        <v>124</v>
      </c>
      <c r="F73" s="61">
        <v>35.6</v>
      </c>
      <c r="G73" s="61">
        <v>37.299999999999997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-208.7</v>
      </c>
      <c r="D74" s="60">
        <v>-209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</v>
      </c>
      <c r="D75" s="60">
        <v>-126.2</v>
      </c>
      <c r="E75" s="102" t="s">
        <v>134</v>
      </c>
      <c r="F75" s="62">
        <v>40</v>
      </c>
      <c r="G75" s="62">
        <v>40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31.8</v>
      </c>
      <c r="D76" s="60">
        <v>31.5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28.1</v>
      </c>
      <c r="D77" s="60">
        <v>27.6</v>
      </c>
      <c r="E77" s="102" t="s">
        <v>144</v>
      </c>
      <c r="F77" s="62">
        <v>255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25.9</v>
      </c>
      <c r="D78" s="60">
        <v>25.4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24.6</v>
      </c>
      <c r="D79" s="60">
        <v>24.1</v>
      </c>
      <c r="E79" s="100" t="s">
        <v>154</v>
      </c>
      <c r="F79" s="60">
        <v>15</v>
      </c>
      <c r="G79" s="60">
        <v>14.4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4.0099999999999999E-5</v>
      </c>
      <c r="D80" s="64">
        <v>4.0899999999999998E-5</v>
      </c>
      <c r="E80" s="102" t="s">
        <v>159</v>
      </c>
      <c r="F80" s="61">
        <v>62.4</v>
      </c>
      <c r="G80" s="61">
        <v>70.400000000000006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186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2024-10-04T18:30:52Z</dcterms:modified>
</cp:coreProperties>
</file>