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<sst xmlns="http://schemas.openxmlformats.org/spreadsheetml/2006/main" count="216" uniqueCount="203">
  <si>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</si>
  <si>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</si>
  <si>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</si>
  <si>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</si>
  <si>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</si>
  <si>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</si>
  <si>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</si>
  <si>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</si>
  <si>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</si>
  <si>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</si>
  <si>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</si>
  <si>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</si>
  <si>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</si>
  <si>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</si>
  <si>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</si>
  <si>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</si>
  <si>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</si>
  <si>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</si>
  <si>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</si>
  <si>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</si>
  <si>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</si>
  <si>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</si>
  <si>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</si>
  <si>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</si>
  <si>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</si>
  <si>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</si>
  <si>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</si>
  <si>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</si>
  <si>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</si>
  <si>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</si>
  <si>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</si>
  <si>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</si>
  <si>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</si>
  <si>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</si>
  <si>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</si>
  <si>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</si>
  <si>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</si>
  <si>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</si>
  <si>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</si>
  <si>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</si>
  <si>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</si>
  <si>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</si>
  <si>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</si>
  <si>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</si>
  <si>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</si>
  <si>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</si>
  <si>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</si>
  <si>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</si>
  <si>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</si>
  <si>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</si>
  <si>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</si>
  <si>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</si>
  <si>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</si>
  <si>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</si>
  <si>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</si>
  <si>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</si>
  <si>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</si>
  <si>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</si>
  <si>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</si>
  <si>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</si>
  <si>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</si>
  <si>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</si>
  <si>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</si>
  <si>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</si>
  <si>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</si>
  <si>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</si>
  <si>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</si>
  <si>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</si>
  <si>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</si>
  <si>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</si>
  <si>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</si>
  <si>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</si>
  <si>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</si>
  <si>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</si>
  <si>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</si>
  <si>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</si>
  <si>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</si>
  <si>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</si>
  <si>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</si>
  <si>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</si>
  <si>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</si>
  <si>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</si>
  <si>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</si>
  <si>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</si>
  <si>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</si>
  <si>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</si>
  <si>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</si>
  <si>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</si>
  <si>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</si>
  <si>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</si>
  <si>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</si>
  <si>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</si>
  <si>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</si>
  <si>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</si>
  <si>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</si>
  <si>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</si>
  <si>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</si>
  <si>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</si>
  <si>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</si>
  <si>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</si>
  <si>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</si>
  <si>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</si>
  <si>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</si>
  <si>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</si>
  <si>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</si>
  <si>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</si>
  <si>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</si>
  <si>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</si>
  <si>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</si>
  <si>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</si>
  <si>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</si>
  <si>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</si>
  <si>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</si>
  <si>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</si>
  <si>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</si>
  <si>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</si>
  <si>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</si>
  <si>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</si>
  <si>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</si>
  <si>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</si>
  <si>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</si>
  <si>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</si>
  <si>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</si>
  <si>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</si>
  <si>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</si>
  <si>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</si>
  <si>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</si>
  <si>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</si>
  <si>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</si>
  <si>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</si>
  <si>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</si>
  <si>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</si>
  <si>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</si>
  <si>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</si>
  <si>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</si>
  <si>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</si>
  <si>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</si>
  <si>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</si>
  <si>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</si>
  <si>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</si>
  <si>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</si>
  <si>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</si>
  <si>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</si>
  <si>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</si>
  <si>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</si>
  <si>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</si>
  <si>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</si>
  <si>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</si>
  <si>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</si>
  <si>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</si>
  <si>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</si>
  <si>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</si>
  <si>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</si>
  <si>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</si>
  <si>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</si>
  <si>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</si>
  <si>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</si>
  <si>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</si>
  <si>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</si>
  <si>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</si>
  <si>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</si>
  <si>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</si>
  <si>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</si>
  <si>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</si>
  <si>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</si>
  <si>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</si>
  <si>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</si>
  <si>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</si>
  <si>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</si>
  <si>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</si>
  <si>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</si>
  <si>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</si>
  <si>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</si>
  <si>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</si>
  <si>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</si>
  <si>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</si>
  <si>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</si>
  <si>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</si>
  <si>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</si>
  <si>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</si>
  <si>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</si>
  <si>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</si>
  <si>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</si>
  <si>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</si>
  <si>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</si>
  <si>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월령 40%이상으로 방풍막 연결</t>
  </si>
  <si>
    <t>KAMP</t>
  </si>
  <si>
    <t>ESE</t>
  </si>
  <si>
    <t>정예솜</t>
  </si>
  <si>
    <t>-</t>
  </si>
  <si>
    <t>[08:30] 짙은 구름으로 인한 관측 대기/[08:32] 관측 재개</t>
  </si>
  <si>
    <t>[08:37] 짙은 구름으로 인한 관측 대기/ [11:00] 관측 재개</t>
  </si>
  <si>
    <t>M_040849-040850:M</t>
  </si>
  <si>
    <t>M_040872-040873:M/N</t>
  </si>
  <si>
    <t>C_040840-040889</t>
  </si>
  <si>
    <t>[13:13] 짙은 구름으로 인한 관측 대기/ [13:23] 관측 재개</t>
  </si>
  <si>
    <t>C_040894-040914</t>
  </si>
  <si>
    <t>C_040919-040922</t>
  </si>
  <si>
    <t>[14:03] 짙은 구름으로 인한 관측 대기</t>
  </si>
  <si>
    <t>구름으로 인한 저녁/ 새벽 flat 건너뜀</t>
  </si>
  <si>
    <t>ENE</t>
  </si>
  <si>
    <t>NW</t>
  </si>
  <si>
    <t>[18:35] 비 및 짙은 구름으로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</si>
</sst>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P19" sqref="P1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45559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31.51183970856103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0.39097222222222222</v>
      </c>
      <c r="D9" s="8" t="s">
        <v>189</v>
      </c>
      <c r="E9" s="8">
        <v>17.3</v>
      </c>
      <c r="F9" s="8">
        <v>28.2</v>
      </c>
      <c r="G9" s="36" t="s">
        <v>200</v>
      </c>
      <c r="H9" s="8">
        <v>14.5</v>
      </c>
      <c r="I9" s="36">
        <v>62.5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189</v>
      </c>
      <c r="E10" s="8">
        <v>16.2</v>
      </c>
      <c r="F10" s="8">
        <v>38.5</v>
      </c>
      <c r="G10" s="36" t="s">
        <v>201</v>
      </c>
      <c r="H10" s="8">
        <v>1.5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0.7715277777777777</v>
      </c>
      <c r="D11" s="15" t="s">
        <v>189</v>
      </c>
      <c r="E11" s="15">
        <v>14</v>
      </c>
      <c r="F11" s="15">
        <v>50.1</v>
      </c>
      <c r="G11" s="36" t="s">
        <v>187</v>
      </c>
      <c r="H11" s="15">
        <v>1.7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24.380555555555556</v>
      </c>
      <c r="D12" s="19" t="e">
        <f>AVERAGE(D9:D11)</f>
        <v>#DIV/0!</v>
      </c>
      <c r="E12" s="19">
        <f>AVERAGE(E9:E11)</f>
        <v>15.833333333333334</v>
      </c>
      <c r="F12" s="20">
        <f>AVERAGE(F9:F11)</f>
        <v>38.933333333333337</v>
      </c>
      <c r="G12" s="21"/>
      <c r="H12" s="22">
        <f>AVERAGE(H9:H11)</f>
        <v>5.8999999999999995</v>
      </c>
      <c r="I12" s="23"/>
      <c r="J12" s="24">
        <f>AVERAGE(J9:J11)</f>
        <v>8.6666666666666661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186</v>
      </c>
      <c r="G16" s="27" t="s">
        <v>166</v>
      </c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0.33333333333333331</v>
      </c>
      <c r="D17" s="28">
        <v>0.3347222222222222</v>
      </c>
      <c r="E17" s="28">
        <v>0.45833333333333331</v>
      </c>
      <c r="F17" s="28">
        <v>0.52361111111111114</v>
      </c>
      <c r="G17" s="28">
        <v>0.77430555555555547</v>
      </c>
      <c r="H17" s="28"/>
      <c r="I17" s="28"/>
      <c r="J17" s="28"/>
      <c r="K17" s="28"/>
      <c r="L17" s="28"/>
      <c r="M17" s="28"/>
      <c r="N17" s="28"/>
      <c r="O17" s="28"/>
      <c r="P17" s="28">
        <v>0.77777777777777779</v>
      </c>
    </row>
    <row r="18" spans="2:16" ht="14.15" customHeight="1">
      <c r="B18" s="35" t="s">
        <v>43</v>
      </c>
      <c r="C18" s="27">
        <v>40834</v>
      </c>
      <c r="D18" s="27">
        <v>40835</v>
      </c>
      <c r="E18" s="27">
        <v>40843</v>
      </c>
      <c r="F18" s="27">
        <v>40886</v>
      </c>
      <c r="G18" s="27">
        <v>40923</v>
      </c>
      <c r="H18" s="27"/>
      <c r="I18" s="27"/>
      <c r="J18" s="27"/>
      <c r="K18" s="27"/>
      <c r="L18" s="27"/>
      <c r="M18" s="27"/>
      <c r="N18" s="27"/>
      <c r="O18" s="27"/>
      <c r="P18" s="27">
        <v>40928</v>
      </c>
    </row>
    <row r="19" spans="2:16" ht="14.15" customHeight="1" thickBot="1">
      <c r="B19" s="13" t="s">
        <v>44</v>
      </c>
      <c r="C19" s="29"/>
      <c r="D19" s="27">
        <v>40839</v>
      </c>
      <c r="E19" s="30">
        <v>40885</v>
      </c>
      <c r="F19" s="30">
        <v>40922</v>
      </c>
      <c r="G19" s="30">
        <v>40927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43</v>
      </c>
      <c r="F20" s="33">
        <f>IF(ISNUMBER(F18),F19-F18+1,"")</f>
        <v>37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184</v>
      </c>
      <c r="F24" s="177"/>
      <c r="G24" s="177"/>
      <c r="H24" s="177"/>
      <c r="I24" s="177"/>
      <c r="J24" s="106"/>
      <c r="K24" s="106"/>
      <c r="L24" s="36" t="s">
        <v>180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174</v>
      </c>
      <c r="F25" s="177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181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0.13263888888888889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0.18611111111111112</v>
      </c>
      <c r="O30" s="45"/>
      <c r="P30" s="46">
        <f>SUM(C30:J30,L30:N30)</f>
        <v>0.38124999999999998</v>
      </c>
    </row>
    <row r="31" spans="2:16" ht="14.15" customHeight="1">
      <c r="B31" s="37" t="s">
        <v>173</v>
      </c>
      <c r="C31" s="47">
        <v>0.13263888888888889</v>
      </c>
      <c r="D31" s="7">
        <v>0.18611111111111112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0.38124999999999998</v>
      </c>
    </row>
    <row r="32" spans="2:16" ht="14.15" customHeight="1">
      <c r="B32" s="37" t="s">
        <v>67</v>
      </c>
      <c r="C32" s="49">
        <v>6.7361111111111108E-2</v>
      </c>
      <c r="D32" s="50">
        <v>0.18611111111111112</v>
      </c>
      <c r="E32" s="50">
        <v>7.6388888888888886E-3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0.26111111111111107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6.5277777777777782E-2</v>
      </c>
      <c r="D34" s="110">
        <f t="shared" ref="D34:P34" si="1">D31-D32-D33</f>
        <v>0</v>
      </c>
      <c r="E34" s="110">
        <f t="shared" si="1"/>
        <v>5.486111111111111E-2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0.12013888888888891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194</v>
      </c>
      <c r="D36" s="160"/>
      <c r="E36" s="164" t="s">
        <v>192</v>
      </c>
      <c r="F36" s="165"/>
      <c r="G36" s="164" t="s">
        <v>193</v>
      </c>
      <c r="H36" s="165"/>
      <c r="I36" s="164" t="s">
        <v>196</v>
      </c>
      <c r="J36" s="165"/>
      <c r="K36" s="160" t="s">
        <v>197</v>
      </c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182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199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190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 t="s">
        <v>191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 t="s">
        <v>195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 t="s">
        <v>198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 t="s">
        <v>202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1692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-162</v>
      </c>
      <c r="E72" s="100" t="s">
        <v>120</v>
      </c>
      <c r="F72" s="60">
        <v>22</v>
      </c>
      <c r="G72" s="60">
        <v>21.7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-157.30000000000001</v>
      </c>
      <c r="E73" s="102" t="s">
        <v>124</v>
      </c>
      <c r="F73" s="61">
        <v>26.9</v>
      </c>
      <c r="G73" s="61">
        <v>32.799999999999997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-175.4</v>
      </c>
      <c r="D74" s="60">
        <v>-175.8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-124.1</v>
      </c>
      <c r="D75" s="60">
        <v>-124.6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31.5</v>
      </c>
      <c r="D76" s="60">
        <v>31.9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27.7</v>
      </c>
      <c r="D77" s="60">
        <v>27.9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25.5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24.2</v>
      </c>
      <c r="D79" s="60">
        <v>24.2</v>
      </c>
      <c r="E79" s="100" t="s">
        <v>154</v>
      </c>
      <c r="F79" s="60">
        <v>15.6</v>
      </c>
      <c r="G79" s="60">
        <v>16.3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7.6899999999999999E-5</v>
      </c>
      <c r="D80" s="64">
        <v>7.6000000000000004E-5</v>
      </c>
      <c r="E80" s="102" t="s">
        <v>159</v>
      </c>
      <c r="F80" s="61">
        <v>37.700000000000003</v>
      </c>
      <c r="G80" s="61">
        <v>43.7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185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2024-09-24T18:47:58Z</dcterms:modified>
</cp:coreProperties>
</file>