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<sst xmlns="http://schemas.openxmlformats.org/spreadsheetml/2006/main" count="223" uniqueCount="211">
  <si>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</si>
  <si>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</si>
  <si>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</si>
  <si>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</si>
  <si>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</si>
  <si>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</si>
  <si>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</si>
  <si>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</si>
  <si>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</si>
  <si>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</si>
  <si>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</si>
  <si>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</si>
  <si>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</si>
  <si>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</si>
  <si>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</si>
  <si>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</si>
  <si>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</si>
  <si>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</si>
  <si>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</si>
  <si>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</si>
  <si>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</si>
  <si>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</si>
  <si>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</si>
  <si>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</si>
  <si>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</si>
  <si>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</si>
  <si>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</si>
  <si>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</si>
  <si>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</si>
  <si>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</si>
  <si>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</si>
  <si>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</si>
  <si>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</si>
  <si>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</si>
  <si>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</si>
  <si>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</si>
  <si>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</si>
  <si>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</si>
  <si>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</si>
  <si>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</si>
  <si>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</si>
  <si>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</si>
  <si>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</si>
  <si>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</si>
  <si>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</si>
  <si>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</si>
  <si>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</si>
  <si>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</si>
  <si>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</si>
  <si>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</si>
  <si>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</si>
  <si>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</si>
  <si>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</si>
  <si>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</si>
  <si>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</si>
  <si>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</si>
  <si>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</si>
  <si>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</si>
  <si>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</si>
  <si>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</si>
  <si>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</si>
  <si>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</si>
  <si>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</si>
  <si>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</si>
  <si>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</si>
  <si>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</si>
  <si>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</si>
  <si>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</si>
  <si>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</si>
  <si>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</si>
  <si>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</si>
  <si>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</si>
  <si>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</si>
  <si>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</si>
  <si>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</si>
  <si>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</si>
  <si>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</si>
  <si>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</si>
  <si>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</si>
  <si>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</si>
  <si>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</si>
  <si>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</si>
  <si>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</si>
  <si>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</si>
  <si>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</si>
  <si>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</si>
  <si>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</si>
  <si>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</si>
  <si>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</si>
  <si>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</si>
  <si>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</si>
  <si>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</si>
  <si>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</si>
  <si>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</si>
  <si>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</si>
  <si>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</si>
  <si>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</si>
  <si>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</si>
  <si>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</si>
  <si>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</si>
  <si>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</si>
  <si>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</si>
  <si>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</si>
  <si>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</si>
  <si>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</si>
  <si>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</si>
  <si>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</si>
  <si>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</si>
  <si>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</si>
  <si>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</si>
  <si>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</si>
  <si>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</si>
  <si>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</si>
  <si>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</si>
  <si>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</si>
  <si>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</si>
  <si>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</si>
  <si>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</si>
  <si>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</si>
  <si>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</si>
  <si>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</si>
  <si>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</si>
  <si>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</si>
  <si>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</si>
  <si>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</si>
  <si>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</si>
  <si>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</si>
  <si>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</si>
  <si>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</si>
  <si>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</si>
  <si>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</si>
  <si>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</si>
  <si>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</si>
  <si>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</si>
  <si>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</si>
  <si>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</si>
  <si>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</si>
  <si>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</si>
  <si>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</si>
  <si>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</si>
  <si>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</si>
  <si>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</si>
  <si>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</si>
  <si>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</si>
  <si>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</si>
  <si>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</si>
  <si>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</si>
  <si>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</si>
  <si>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</si>
  <si>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</si>
  <si>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</si>
  <si>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</si>
  <si>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</si>
  <si>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</si>
  <si>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</si>
  <si>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</si>
  <si>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</si>
  <si>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</si>
  <si>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</si>
  <si>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</si>
  <si>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</si>
  <si>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</si>
  <si>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</si>
  <si>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</si>
  <si>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</si>
  <si>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</si>
  <si>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</si>
  <si>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</si>
  <si>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</si>
  <si>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</si>
  <si>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</si>
  <si>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</si>
  <si>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</si>
  <si>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</si>
  <si>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</si>
  <si>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</si>
  <si>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</si>
  <si>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</si>
  <si>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</si>
  <si>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</si>
  <si>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</si>
  <si>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</si>
  <si>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</si>
  <si>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</si>
  <si>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</si>
  <si>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월령 40%이상으로 방풍막 연결</t>
  </si>
  <si>
    <t>KAMP</t>
  </si>
  <si>
    <t>TMT</t>
  </si>
  <si>
    <t>NE</t>
  </si>
  <si>
    <t>x</t>
  </si>
  <si>
    <t>KSP</t>
  </si>
  <si>
    <t>정예솜</t>
  </si>
  <si>
    <t>6s/23k 10s/25k 14s/23k</t>
  </si>
  <si>
    <t>040591 dec oscillation으로 수동관측함</t>
  </si>
  <si>
    <t>I_040618</t>
  </si>
  <si>
    <t>I_040675</t>
  </si>
  <si>
    <t>D_040686</t>
  </si>
  <si>
    <t>D_040686 돔셔터 프로그램에서 close lower shutter first란 경고문구때문에 돔 닫았다가 다시 여느라 가려짐/ 재관측 함</t>
  </si>
  <si>
    <t>telcom에서 kill_all해도 모터 안돌아와 새로운 tcs_dell에서 kill_all 후 tmux_all하니 정상화</t>
  </si>
  <si>
    <t>돔셔터컨트롤 재실행 5회</t>
  </si>
  <si>
    <t>M_040711-040712:N</t>
  </si>
  <si>
    <t>M_040729-040730:K</t>
  </si>
  <si>
    <t>C_040768-040770</t>
  </si>
  <si>
    <t>[12:37-13:10] 돔셔터 프로그램 재실행, 홈돔해도 돔이 안움직임/ telcom에서 kill_all하니 돔 정상화됐으나 망원경이 안움직임/ eib 껐다 켜도 망원경 안움직임</t>
  </si>
  <si>
    <t>[17:25] 짙은 구름으로 인한 관측 대기/ [17:47] 관측 재개</t>
  </si>
  <si>
    <t>[18:07] 짙은 구름으로 인한 관측 대기/ [18:22] 관측 재개</t>
  </si>
  <si>
    <t>C_040788-040819</t>
  </si>
  <si>
    <t>I_040618/ I_040675 필터 I 및 초점값 누락됨</t>
  </si>
  <si>
    <t>구름으로 인한 새벽 flat 건너뜀</t>
  </si>
  <si>
    <t>SE</t>
  </si>
  <si>
    <t>C_040822-040827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</si>
</sst>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6" fillId="0" borderId="26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O82" sqref="O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45558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88.505747126436788</v>
      </c>
      <c r="M3" s="130"/>
      <c r="N3" s="66" t="s">
        <v>3</v>
      </c>
      <c r="O3" s="130">
        <f>(P31-P33)/P31*100</f>
        <v>94.581280788177352</v>
      </c>
      <c r="P3" s="130"/>
    </row>
    <row r="4" spans="2:16" ht="14.25" customHeight="1">
      <c r="B4" s="34" t="s">
        <v>4</v>
      </c>
      <c r="C4" s="2" t="s">
        <v>191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0.39027777777777778</v>
      </c>
      <c r="D9" s="8">
        <v>1</v>
      </c>
      <c r="E9" s="8">
        <v>14.4</v>
      </c>
      <c r="F9" s="8">
        <v>33.4</v>
      </c>
      <c r="G9" s="36" t="s">
        <v>209</v>
      </c>
      <c r="H9" s="8">
        <v>0.3</v>
      </c>
      <c r="I9" s="36">
        <v>72.400000000000006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0.9</v>
      </c>
      <c r="E10" s="8">
        <v>15.3</v>
      </c>
      <c r="F10" s="8">
        <v>29.8</v>
      </c>
      <c r="G10" s="36" t="s">
        <v>188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0.77222222222222225</v>
      </c>
      <c r="D11" s="15">
        <v>1</v>
      </c>
      <c r="E11" s="15">
        <v>14.6</v>
      </c>
      <c r="F11" s="15">
        <v>31.2</v>
      </c>
      <c r="G11" s="36" t="s">
        <v>188</v>
      </c>
      <c r="H11" s="15">
        <v>0.7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24.381944444444443</v>
      </c>
      <c r="D12" s="19">
        <f>AVERAGE(D9:D11)</f>
        <v>0.96666666666666667</v>
      </c>
      <c r="E12" s="19">
        <f>AVERAGE(E9:E11)</f>
        <v>14.766666666666667</v>
      </c>
      <c r="F12" s="20">
        <f>AVERAGE(F9:F11)</f>
        <v>31.466666666666669</v>
      </c>
      <c r="G12" s="21"/>
      <c r="H12" s="22">
        <f>AVERAGE(H9:H11)</f>
        <v>0.70000000000000007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186</v>
      </c>
      <c r="G16" s="27" t="s">
        <v>190</v>
      </c>
      <c r="H16" s="116" t="s">
        <v>187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0.3263888888888889</v>
      </c>
      <c r="D17" s="28">
        <v>0.32777777777777778</v>
      </c>
      <c r="E17" s="28">
        <v>0.3659722222222222</v>
      </c>
      <c r="F17" s="28">
        <v>0.54861111111111105</v>
      </c>
      <c r="G17" s="28">
        <v>0.58819444444444446</v>
      </c>
      <c r="H17" s="28">
        <v>0.7729166666666667</v>
      </c>
      <c r="I17" s="28">
        <v>0.79305555555555562</v>
      </c>
      <c r="J17" s="28"/>
      <c r="K17" s="28"/>
      <c r="L17" s="28"/>
      <c r="M17" s="28"/>
      <c r="N17" s="28"/>
      <c r="O17" s="28"/>
      <c r="P17" s="28">
        <v>0.79652777777777783</v>
      </c>
    </row>
    <row r="18" spans="2:16" ht="14.15" customHeight="1">
      <c r="B18" s="35" t="s">
        <v>43</v>
      </c>
      <c r="C18" s="27">
        <v>40563</v>
      </c>
      <c r="D18" s="27">
        <v>40564</v>
      </c>
      <c r="E18" s="27">
        <v>40580</v>
      </c>
      <c r="F18" s="27">
        <v>40686</v>
      </c>
      <c r="G18" s="27">
        <v>40712</v>
      </c>
      <c r="H18" s="27">
        <v>40816</v>
      </c>
      <c r="I18" s="27">
        <v>40828</v>
      </c>
      <c r="J18" s="27"/>
      <c r="K18" s="27"/>
      <c r="L18" s="27"/>
      <c r="M18" s="27"/>
      <c r="N18" s="27"/>
      <c r="O18" s="27"/>
      <c r="P18" s="27">
        <v>40833</v>
      </c>
    </row>
    <row r="19" spans="2:16" ht="14.15" customHeight="1" thickBot="1">
      <c r="B19" s="13" t="s">
        <v>44</v>
      </c>
      <c r="C19" s="29"/>
      <c r="D19" s="27">
        <v>40575</v>
      </c>
      <c r="E19" s="30">
        <v>40685</v>
      </c>
      <c r="F19" s="30">
        <v>40711</v>
      </c>
      <c r="G19" s="30">
        <v>40815</v>
      </c>
      <c r="H19" s="30">
        <v>40827</v>
      </c>
      <c r="I19" s="30">
        <v>40832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106</v>
      </c>
      <c r="F20" s="33">
        <f>IF(ISNUMBER(F18),F19-F18+1,"")</f>
        <v>26</v>
      </c>
      <c r="G20" s="33">
        <f>IF(ISNUMBER(G18),G19-G18+1,"")</f>
        <v>104</v>
      </c>
      <c r="H20" s="33">
        <f>IF(ISNUMBER(H18),H19-H18+1,"")</f>
        <v>12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0.34930555555555554</v>
      </c>
      <c r="D23" s="106">
        <v>0.35138888888888892</v>
      </c>
      <c r="E23" s="36" t="s">
        <v>49</v>
      </c>
      <c r="F23" s="135" t="s">
        <v>192</v>
      </c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 t="s">
        <v>189</v>
      </c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0.1361111111111111</v>
      </c>
      <c r="D30" s="43">
        <v>0.18402777777777779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0.38263888888888886</v>
      </c>
    </row>
    <row r="31" spans="2:16" ht="14.15" customHeight="1">
      <c r="B31" s="37" t="s">
        <v>173</v>
      </c>
      <c r="C31" s="47">
        <v>0.15833333333333333</v>
      </c>
      <c r="D31" s="7">
        <v>0.18402777777777779</v>
      </c>
      <c r="E31" s="7">
        <v>6.25E-2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0.42291666666666666</v>
      </c>
    </row>
    <row r="32" spans="2:16" ht="14.15" customHeight="1">
      <c r="B32" s="37" t="s">
        <v>67</v>
      </c>
      <c r="C32" s="49"/>
      <c r="D32" s="50">
        <v>2.5694444444444447E-2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2.5694444444444447E-2</v>
      </c>
    </row>
    <row r="33" spans="2:16" ht="14.15" customHeight="1" thickBot="1">
      <c r="B33" s="37" t="s">
        <v>68</v>
      </c>
      <c r="C33" s="52"/>
      <c r="D33" s="53"/>
      <c r="E33" s="53">
        <v>2.2916666666666669E-2</v>
      </c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2.2916666666666669E-2</v>
      </c>
    </row>
    <row r="34" spans="2:16" ht="14.15" customHeight="1">
      <c r="B34" s="109" t="s">
        <v>170</v>
      </c>
      <c r="C34" s="110">
        <f>C31-C32-C33</f>
        <v>0.15833333333333333</v>
      </c>
      <c r="D34" s="110">
        <f t="shared" ref="D34:P34" si="1">D31-D32-D33</f>
        <v>0.15833333333333335</v>
      </c>
      <c r="E34" s="110">
        <f t="shared" si="1"/>
        <v>3.9583333333333331E-2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0.37430555555555556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194</v>
      </c>
      <c r="D36" s="138"/>
      <c r="E36" s="139" t="s">
        <v>195</v>
      </c>
      <c r="F36" s="140"/>
      <c r="G36" s="139" t="s">
        <v>196</v>
      </c>
      <c r="H36" s="140"/>
      <c r="I36" s="139" t="s">
        <v>200</v>
      </c>
      <c r="J36" s="140"/>
      <c r="K36" s="138" t="s">
        <v>201</v>
      </c>
      <c r="L36" s="138"/>
      <c r="M36" s="138" t="s">
        <v>202</v>
      </c>
      <c r="N36" s="138"/>
      <c r="O36" s="138" t="s">
        <v>206</v>
      </c>
      <c r="P36" s="138"/>
    </row>
    <row r="37" spans="2:16" ht="18" customHeight="1">
      <c r="B37" s="146"/>
      <c r="C37" s="138" t="s">
        <v>210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82" t="s">
        <v>193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207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4" t="s">
        <v>203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198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197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 t="s">
        <v>204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 t="s">
        <v>205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 t="s">
        <v>208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1680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1</v>
      </c>
      <c r="M71" s="97" t="s">
        <v>117</v>
      </c>
      <c r="N71" s="59">
        <v>1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-161.69999999999999</v>
      </c>
      <c r="D72" s="60">
        <v>-162.80000000000001</v>
      </c>
      <c r="E72" s="100" t="s">
        <v>120</v>
      </c>
      <c r="F72" s="60">
        <v>22.3</v>
      </c>
      <c r="G72" s="60">
        <v>20.6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-156.80000000000001</v>
      </c>
      <c r="D73" s="60">
        <v>-158</v>
      </c>
      <c r="E73" s="102" t="s">
        <v>124</v>
      </c>
      <c r="F73" s="61">
        <v>28.5</v>
      </c>
      <c r="G73" s="61">
        <v>26.6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-174.1</v>
      </c>
      <c r="D74" s="60">
        <v>-176.9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-122.9</v>
      </c>
      <c r="D75" s="60">
        <v>-126.1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31.9</v>
      </c>
      <c r="D76" s="60">
        <v>30.5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</v>
      </c>
      <c r="D77" s="60">
        <v>26.5</v>
      </c>
      <c r="E77" s="102" t="s">
        <v>144</v>
      </c>
      <c r="F77" s="62">
        <v>260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25.8</v>
      </c>
      <c r="D78" s="60">
        <v>24.2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24.6</v>
      </c>
      <c r="D79" s="60">
        <v>23</v>
      </c>
      <c r="E79" s="100" t="s">
        <v>154</v>
      </c>
      <c r="F79" s="60">
        <v>16.600000000000001</v>
      </c>
      <c r="G79" s="60">
        <v>14.8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8.7399999999999997E-5</v>
      </c>
      <c r="D80" s="64">
        <v>7.2200000000000007E-5</v>
      </c>
      <c r="E80" s="102" t="s">
        <v>159</v>
      </c>
      <c r="F80" s="61">
        <v>41.3</v>
      </c>
      <c r="G80" s="61">
        <v>36.9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185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2024-09-23T19:15:31Z</dcterms:modified>
</cp:coreProperties>
</file>