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<sst xmlns="http://schemas.openxmlformats.org/spreadsheetml/2006/main" count="214" uniqueCount="202">
  <si>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</si>
  <si>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</si>
  <si>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</si>
  <si>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</si>
  <si>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</si>
  <si>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</si>
  <si>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</si>
  <si>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</si>
  <si>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</si>
  <si>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</si>
  <si>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</si>
  <si>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</si>
  <si>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</si>
  <si>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</si>
  <si>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</si>
  <si>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</si>
  <si>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</si>
  <si>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</si>
  <si>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</si>
  <si>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</si>
  <si>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</si>
  <si>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</si>
  <si>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</si>
  <si>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</si>
  <si>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</si>
  <si>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</si>
  <si>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</si>
  <si>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</si>
  <si>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</si>
  <si>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</si>
  <si>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</si>
  <si>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</si>
  <si>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</si>
  <si>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</si>
  <si>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</si>
  <si>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</si>
  <si>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</si>
  <si>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</si>
  <si>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</si>
  <si>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</si>
  <si>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</si>
  <si>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</si>
  <si>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</si>
  <si>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</si>
  <si>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</si>
  <si>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</si>
  <si>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</si>
  <si>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</si>
  <si>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</si>
  <si>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</si>
  <si>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</si>
  <si>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</si>
  <si>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</si>
  <si>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</si>
  <si>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</si>
  <si>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</si>
  <si>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</si>
  <si>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</si>
  <si>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</si>
  <si>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</si>
  <si>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</si>
  <si>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</si>
  <si>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</si>
  <si>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</si>
  <si>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</si>
  <si>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</si>
  <si>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</si>
  <si>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</si>
  <si>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</si>
  <si>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</si>
  <si>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</si>
  <si>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</si>
  <si>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</si>
  <si>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</si>
  <si>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</si>
  <si>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</si>
  <si>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</si>
  <si>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</si>
  <si>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</si>
  <si>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</si>
  <si>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</si>
  <si>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</si>
  <si>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</si>
  <si>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</si>
  <si>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</si>
  <si>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</si>
  <si>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</si>
  <si>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</si>
  <si>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</si>
  <si>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</si>
  <si>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</si>
  <si>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</si>
  <si>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</si>
  <si>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</si>
  <si>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</si>
  <si>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</si>
  <si>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</si>
  <si>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</si>
  <si>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</si>
  <si>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</si>
  <si>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</si>
  <si>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</si>
  <si>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</si>
  <si>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</si>
  <si>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</si>
  <si>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</si>
  <si>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</si>
  <si>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</si>
  <si>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</si>
  <si>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</si>
  <si>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</si>
  <si>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</si>
  <si>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</si>
  <si>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</si>
  <si>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</si>
  <si>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</si>
  <si>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</si>
  <si>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</si>
  <si>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</si>
  <si>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</si>
  <si>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</si>
  <si>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</si>
  <si>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</si>
  <si>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</si>
  <si>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</si>
  <si>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</si>
  <si>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</si>
  <si>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</si>
  <si>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</si>
  <si>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</si>
  <si>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</si>
  <si>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</si>
  <si>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</si>
  <si>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</si>
  <si>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</si>
  <si>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</si>
  <si>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</si>
  <si>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</si>
  <si>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</si>
  <si>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</si>
  <si>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</si>
  <si>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</si>
  <si>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</si>
  <si>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</si>
  <si>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</si>
  <si>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</si>
  <si>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</si>
  <si>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</si>
  <si>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</si>
  <si>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</si>
  <si>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</si>
  <si>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</si>
  <si>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</si>
  <si>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</si>
  <si>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</si>
  <si>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</si>
  <si>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</si>
  <si>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</si>
  <si>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</si>
  <si>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</si>
  <si>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</si>
  <si>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</si>
  <si>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</si>
  <si>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</si>
  <si>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</si>
  <si>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</si>
  <si>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</si>
  <si>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</si>
  <si>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</si>
  <si>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</si>
  <si>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</si>
  <si>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</si>
  <si>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</si>
  <si>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</si>
  <si>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</si>
  <si>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</si>
  <si>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</si>
  <si>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</si>
  <si>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</si>
  <si>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</si>
  <si>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</si>
  <si>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</si>
  <si>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</si>
  <si>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</si>
  <si>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</si>
  <si>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</si>
  <si>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</si>
  <si>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KAMP</t>
  </si>
  <si>
    <t>TMT</t>
  </si>
  <si>
    <t>ENG-KSP</t>
  </si>
  <si>
    <t>ENG-MMA</t>
  </si>
  <si>
    <t>M_039043:K</t>
  </si>
  <si>
    <t>L_039168-039200</t>
  </si>
  <si>
    <t>M_039204-039205:T</t>
  </si>
  <si>
    <t>[13:37]  달에 의한 포화현상으로 첫번째 관측 때 script #16-#20 건너뛰고 관측 함</t>
  </si>
  <si>
    <t>10s/24k 14s/23k 20s/22k</t>
  </si>
  <si>
    <t>10s/21k 15s/22k 21s/23k</t>
  </si>
  <si>
    <t>35s/24k 27s/27k</t>
  </si>
  <si>
    <t>12s/25k 8s/24k</t>
  </si>
  <si>
    <t>NNW</t>
  </si>
  <si>
    <t>N</t>
  </si>
  <si>
    <t>Dell dome shutter가 망원경위치를 따라가지 못해서 8회 재실행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</si>
</sst>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91" sqref="B91:P9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45553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100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0.38750000000000001</v>
      </c>
      <c r="D9" s="8">
        <v>1.7</v>
      </c>
      <c r="E9" s="8">
        <v>11.6</v>
      </c>
      <c r="F9" s="8">
        <v>36.9</v>
      </c>
      <c r="G9" s="36" t="s">
        <v>199</v>
      </c>
      <c r="H9" s="8">
        <v>1</v>
      </c>
      <c r="I9" s="36">
        <v>100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1.7</v>
      </c>
      <c r="E10" s="8">
        <v>11.1</v>
      </c>
      <c r="F10" s="8">
        <v>35.200000000000003</v>
      </c>
      <c r="G10" s="36" t="s">
        <v>199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0.77708333333333324</v>
      </c>
      <c r="D11" s="15">
        <v>1.4</v>
      </c>
      <c r="E11" s="15">
        <v>10.8</v>
      </c>
      <c r="F11" s="15">
        <v>34.700000000000003</v>
      </c>
      <c r="G11" s="36" t="s">
        <v>200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24.389583333333334</v>
      </c>
      <c r="D12" s="19">
        <f>AVERAGE(D9:D11)</f>
        <v>1.5999999999999999</v>
      </c>
      <c r="E12" s="19">
        <f>AVERAGE(E9:E11)</f>
        <v>11.166666666666666</v>
      </c>
      <c r="F12" s="20">
        <f>AVERAGE(F9:F11)</f>
        <v>35.6</v>
      </c>
      <c r="G12" s="21"/>
      <c r="H12" s="22">
        <f>AVERAGE(H9:H11)</f>
        <v>1.1666666666666667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187</v>
      </c>
      <c r="G16" s="27" t="s">
        <v>189</v>
      </c>
      <c r="H16" s="116" t="s">
        <v>190</v>
      </c>
      <c r="I16" s="27" t="s">
        <v>188</v>
      </c>
      <c r="J16" s="27" t="s">
        <v>166</v>
      </c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0.33402777777777781</v>
      </c>
      <c r="D17" s="28">
        <v>0.3347222222222222</v>
      </c>
      <c r="E17" s="28">
        <v>0.36736111111111108</v>
      </c>
      <c r="F17" s="28">
        <v>0.54236111111111118</v>
      </c>
      <c r="G17" s="28">
        <v>0.60555555555555551</v>
      </c>
      <c r="H17" s="28">
        <v>0.70833333333333337</v>
      </c>
      <c r="I17" s="28">
        <v>0.78055555555555556</v>
      </c>
      <c r="J17" s="28">
        <v>0.80694444444444446</v>
      </c>
      <c r="K17" s="28"/>
      <c r="L17" s="28"/>
      <c r="M17" s="28"/>
      <c r="N17" s="28"/>
      <c r="O17" s="28"/>
      <c r="P17" s="28">
        <v>0.82013888888888886</v>
      </c>
    </row>
    <row r="18" spans="2:16" ht="14.15" customHeight="1">
      <c r="B18" s="35" t="s">
        <v>43</v>
      </c>
      <c r="C18" s="27">
        <v>39029</v>
      </c>
      <c r="D18" s="27">
        <v>39030</v>
      </c>
      <c r="E18" s="27">
        <v>39050</v>
      </c>
      <c r="F18" s="27">
        <v>39162</v>
      </c>
      <c r="G18" s="27">
        <v>39202</v>
      </c>
      <c r="H18" s="27">
        <v>39270</v>
      </c>
      <c r="I18" s="27">
        <v>39303</v>
      </c>
      <c r="J18" s="27">
        <v>39315</v>
      </c>
      <c r="K18" s="27"/>
      <c r="L18" s="27"/>
      <c r="M18" s="27"/>
      <c r="N18" s="27"/>
      <c r="O18" s="27"/>
      <c r="P18" s="27">
        <v>39327</v>
      </c>
    </row>
    <row r="19" spans="2:16" ht="14.15" customHeight="1" thickBot="1">
      <c r="B19" s="13" t="s">
        <v>44</v>
      </c>
      <c r="C19" s="29"/>
      <c r="D19" s="27">
        <v>39041</v>
      </c>
      <c r="E19" s="30">
        <v>39161</v>
      </c>
      <c r="F19" s="30">
        <v>39201</v>
      </c>
      <c r="G19" s="30">
        <v>39269</v>
      </c>
      <c r="H19" s="30">
        <v>39302</v>
      </c>
      <c r="I19" s="30">
        <v>39314</v>
      </c>
      <c r="J19" s="30">
        <v>39326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112</v>
      </c>
      <c r="F20" s="33">
        <f>IF(ISNUMBER(F18),F19-F18+1,"")</f>
        <v>40</v>
      </c>
      <c r="G20" s="33">
        <f>IF(ISNUMBER(G18),G19-G18+1,"")</f>
        <v>68</v>
      </c>
      <c r="H20" s="33">
        <f>IF(ISNUMBER(H18),H19-H18+1,"")</f>
        <v>33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49</v>
      </c>
      <c r="F23" s="176"/>
      <c r="G23" s="176"/>
      <c r="H23" s="176"/>
      <c r="I23" s="176"/>
      <c r="J23" s="106"/>
      <c r="K23" s="106"/>
      <c r="L23" s="36" t="s">
        <v>50</v>
      </c>
      <c r="M23" s="176"/>
      <c r="N23" s="176"/>
      <c r="O23" s="176"/>
      <c r="P23" s="176"/>
    </row>
    <row r="24" spans="2:16" ht="13.5" customHeight="1">
      <c r="B24" s="177"/>
      <c r="C24" s="106">
        <v>0.34861111111111115</v>
      </c>
      <c r="D24" s="106">
        <v>0.35069444444444442</v>
      </c>
      <c r="E24" s="113" t="s">
        <v>184</v>
      </c>
      <c r="F24" s="176" t="s">
        <v>195</v>
      </c>
      <c r="G24" s="176"/>
      <c r="H24" s="176"/>
      <c r="I24" s="176"/>
      <c r="J24" s="106">
        <v>0.80763888888888891</v>
      </c>
      <c r="K24" s="106">
        <v>0.80902777777777779</v>
      </c>
      <c r="L24" s="36" t="s">
        <v>180</v>
      </c>
      <c r="M24" s="176" t="s">
        <v>197</v>
      </c>
      <c r="N24" s="176"/>
      <c r="O24" s="176"/>
      <c r="P24" s="176"/>
    </row>
    <row r="25" spans="2:16" ht="13.5" customHeight="1">
      <c r="B25" s="177"/>
      <c r="C25" s="117"/>
      <c r="D25" s="117"/>
      <c r="E25" s="113" t="s">
        <v>174</v>
      </c>
      <c r="F25" s="176"/>
      <c r="G25" s="176"/>
      <c r="H25" s="176"/>
      <c r="I25" s="176"/>
      <c r="J25" s="106"/>
      <c r="K25" s="106"/>
      <c r="L25" s="36" t="s">
        <v>51</v>
      </c>
      <c r="M25" s="176"/>
      <c r="N25" s="176"/>
      <c r="O25" s="176"/>
      <c r="P25" s="176"/>
    </row>
    <row r="26" spans="2:16" ht="13.5" customHeight="1">
      <c r="B26" s="177"/>
      <c r="C26" s="106">
        <v>0.35138888888888892</v>
      </c>
      <c r="D26" s="106">
        <v>0.35347222222222219</v>
      </c>
      <c r="E26" s="113" t="s">
        <v>168</v>
      </c>
      <c r="F26" s="176" t="s">
        <v>196</v>
      </c>
      <c r="G26" s="176"/>
      <c r="H26" s="176"/>
      <c r="I26" s="176"/>
      <c r="J26" s="106">
        <v>0.81319444444444444</v>
      </c>
      <c r="K26" s="106">
        <v>0.81388888888888899</v>
      </c>
      <c r="L26" s="36" t="s">
        <v>181</v>
      </c>
      <c r="M26" s="176" t="s">
        <v>198</v>
      </c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0.15138888888888888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0.1763888888888889</v>
      </c>
      <c r="P30" s="46">
        <f>SUM(C30:J30,L30:N30)</f>
        <v>0.21388888888888888</v>
      </c>
    </row>
    <row r="31" spans="2:16" ht="14.15" customHeight="1">
      <c r="B31" s="37" t="s">
        <v>173</v>
      </c>
      <c r="C31" s="47">
        <v>0.17500000000000002</v>
      </c>
      <c r="D31" s="7">
        <v>0.10277777777777779</v>
      </c>
      <c r="E31" s="7">
        <v>6.3194444444444442E-2</v>
      </c>
      <c r="F31" s="7">
        <v>7.2222222222222229E-2</v>
      </c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0.42986111111111114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0.17500000000000002</v>
      </c>
      <c r="D34" s="110">
        <f t="shared" ref="D34:P34" si="1">D31-D32-D33</f>
        <v>0.10277777777777779</v>
      </c>
      <c r="E34" s="110">
        <f t="shared" si="1"/>
        <v>6.3194444444444442E-2</v>
      </c>
      <c r="F34" s="110">
        <f t="shared" si="1"/>
        <v>7.2222222222222229E-2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0.42986111111111114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69</v>
      </c>
      <c r="C36" s="159" t="s">
        <v>191</v>
      </c>
      <c r="D36" s="159"/>
      <c r="E36" s="163" t="s">
        <v>192</v>
      </c>
      <c r="F36" s="164"/>
      <c r="G36" s="163" t="s">
        <v>193</v>
      </c>
      <c r="H36" s="164"/>
      <c r="I36" s="163"/>
      <c r="J36" s="164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182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18" t="s">
        <v>194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5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1281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-164.2</v>
      </c>
      <c r="E72" s="100" t="s">
        <v>120</v>
      </c>
      <c r="F72" s="60">
        <v>21.3</v>
      </c>
      <c r="G72" s="60">
        <v>19.3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-159.5</v>
      </c>
      <c r="E73" s="102" t="s">
        <v>124</v>
      </c>
      <c r="F73" s="61">
        <v>27.8</v>
      </c>
      <c r="G73" s="61">
        <v>26.5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-204.8</v>
      </c>
      <c r="D74" s="60">
        <v>-205.3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</v>
      </c>
      <c r="D75" s="60">
        <v>-129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30.9</v>
      </c>
      <c r="D76" s="60">
        <v>28.7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27.1</v>
      </c>
      <c r="D77" s="60">
        <v>25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24.8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23.5</v>
      </c>
      <c r="D79" s="60">
        <v>21.4</v>
      </c>
      <c r="E79" s="100" t="s">
        <v>154</v>
      </c>
      <c r="F79" s="60">
        <v>15.6</v>
      </c>
      <c r="G79" s="60">
        <v>11.5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4.0200000000000001E-5</v>
      </c>
      <c r="D80" s="64">
        <v>3.9700000000000003E-5</v>
      </c>
      <c r="E80" s="102" t="s">
        <v>159</v>
      </c>
      <c r="F80" s="61">
        <v>36.9</v>
      </c>
      <c r="G80" s="61">
        <v>43.9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186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201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2024-09-18T20:06:27Z</dcterms:modified>
</cp:coreProperties>
</file>