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<sst xmlns="http://schemas.openxmlformats.org/spreadsheetml/2006/main" count="214" uniqueCount="203">
  <si>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</si>
  <si>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</si>
  <si>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</si>
  <si>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</si>
  <si>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</si>
  <si>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</si>
  <si>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</si>
  <si>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</si>
  <si>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</si>
  <si>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</si>
  <si>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</si>
  <si>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</si>
  <si>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</si>
  <si>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</si>
  <si>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</si>
  <si>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</si>
  <si>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</si>
  <si>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</si>
  <si>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</si>
  <si>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</si>
  <si>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</si>
  <si>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</si>
  <si>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</si>
  <si>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</si>
  <si>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</si>
  <si>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</si>
  <si>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</si>
  <si>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</si>
  <si>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</si>
  <si>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</si>
  <si>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</si>
  <si>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</si>
  <si>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</si>
  <si>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</si>
  <si>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</si>
  <si>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</si>
  <si>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</si>
  <si>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</si>
  <si>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</si>
  <si>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</si>
  <si>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</si>
  <si>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</si>
  <si>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</si>
  <si>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</si>
  <si>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</si>
  <si>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</si>
  <si>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</si>
  <si>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</si>
  <si>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</si>
  <si>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</si>
  <si>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</si>
  <si>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</si>
  <si>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</si>
  <si>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</si>
  <si>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</si>
  <si>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</si>
  <si>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</si>
  <si>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</si>
  <si>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</si>
  <si>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</si>
  <si>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</si>
  <si>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</si>
  <si>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</si>
  <si>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</si>
  <si>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</si>
  <si>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</si>
  <si>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</si>
  <si>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</si>
  <si>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</si>
  <si>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</si>
  <si>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</si>
  <si>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</si>
  <si>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</si>
  <si>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</si>
  <si>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</si>
  <si>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</si>
  <si>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</si>
  <si>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</si>
  <si>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</si>
  <si>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</si>
  <si>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</si>
  <si>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</si>
  <si>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</si>
  <si>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</si>
  <si>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</si>
  <si>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</si>
  <si>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</si>
  <si>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</si>
  <si>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</si>
  <si>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</si>
  <si>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</si>
  <si>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</si>
  <si>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</si>
  <si>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</si>
  <si>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</si>
  <si>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</si>
  <si>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</si>
  <si>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</si>
  <si>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</si>
  <si>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</si>
  <si>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</si>
  <si>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</si>
  <si>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</si>
  <si>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</si>
  <si>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</si>
  <si>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</si>
  <si>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</si>
  <si>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</si>
  <si>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</si>
  <si>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</si>
  <si>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</si>
  <si>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</si>
  <si>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</si>
  <si>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</si>
  <si>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</si>
  <si>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</si>
  <si>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</si>
  <si>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</si>
  <si>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</si>
  <si>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</si>
  <si>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</si>
  <si>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</si>
  <si>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</si>
  <si>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</si>
  <si>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</si>
  <si>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</si>
  <si>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</si>
  <si>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</si>
  <si>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</si>
  <si>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</si>
  <si>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</si>
  <si>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</si>
  <si>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</si>
  <si>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</si>
  <si>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</si>
  <si>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</si>
  <si>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</si>
  <si>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</si>
  <si>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</si>
  <si>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</si>
  <si>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</si>
  <si>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</si>
  <si>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</si>
  <si>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</si>
  <si>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</si>
  <si>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</si>
  <si>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</si>
  <si>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</si>
  <si>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</si>
  <si>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</si>
  <si>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</si>
  <si>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</si>
  <si>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</si>
  <si>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</si>
  <si>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</si>
  <si>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</si>
  <si>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</si>
  <si>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</si>
  <si>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</si>
  <si>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</si>
  <si>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</si>
  <si>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</si>
  <si>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</si>
  <si>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</si>
  <si>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</si>
  <si>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</si>
  <si>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</si>
  <si>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</si>
  <si>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</si>
  <si>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</si>
  <si>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</si>
  <si>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</si>
  <si>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</si>
  <si>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</si>
  <si>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</si>
  <si>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</si>
  <si>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</si>
  <si>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</si>
  <si>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</si>
  <si>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</si>
  <si>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</si>
  <si>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</si>
  <si>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</si>
  <si>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</si>
  <si>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</si>
  <si>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김예은</t>
  </si>
  <si>
    <t>월령 40%이상으로 방풍막 연결</t>
  </si>
  <si>
    <t>KAMP</t>
  </si>
  <si>
    <t>TMT</t>
  </si>
  <si>
    <t>SSE</t>
  </si>
  <si>
    <t>ENG-KSP</t>
  </si>
  <si>
    <t>ENG-MMA</t>
  </si>
  <si>
    <t>11s/28k 14s/22k</t>
  </si>
  <si>
    <t>15s/25k 25s/27k 32s/23k</t>
  </si>
  <si>
    <t>I_038816</t>
  </si>
  <si>
    <t>M_038768</t>
  </si>
  <si>
    <t>L_38848-38889</t>
  </si>
  <si>
    <t>WSW</t>
  </si>
  <si>
    <t>SW</t>
  </si>
  <si>
    <t>18s/21k 13s/24k</t>
  </si>
  <si>
    <t>27s/21k 23s/28k</t>
  </si>
  <si>
    <t>I_038816 filter I와 초점 값이 누락 됨</t>
  </si>
  <si>
    <t>[17:00] TOO 관측 가능여부 확인 후 스크립트를 바꾸지 않은채로 관측이 진행되어 KSP가 관측 되고 있었으며 스크립트 확인이 늦음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</si>
</sst>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6" zoomScale="130" zoomScaleNormal="130" workbookViewId="0">
      <selection activeCell="I64" sqref="I64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45552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0.38680555555555557</v>
      </c>
      <c r="D9" s="8">
        <v>1.4</v>
      </c>
      <c r="E9" s="8">
        <v>9.5</v>
      </c>
      <c r="F9" s="8">
        <v>47.6</v>
      </c>
      <c r="G9" s="36" t="s">
        <v>189</v>
      </c>
      <c r="H9" s="8">
        <v>2.4</v>
      </c>
      <c r="I9" s="36">
        <v>99.3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2.1</v>
      </c>
      <c r="E10" s="8">
        <v>7.8</v>
      </c>
      <c r="F10" s="8">
        <v>52.7</v>
      </c>
      <c r="G10" s="36" t="s">
        <v>197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0.77777777777777779</v>
      </c>
      <c r="D11" s="15">
        <v>1.1000000000000001</v>
      </c>
      <c r="E11" s="15">
        <v>8.1999999999999993</v>
      </c>
      <c r="F11" s="15">
        <v>52.3</v>
      </c>
      <c r="G11" s="36" t="s">
        <v>198</v>
      </c>
      <c r="H11" s="15">
        <v>0.6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24.390972222222224</v>
      </c>
      <c r="D12" s="19">
        <f>AVERAGE(D9:D11)</f>
        <v>1.5333333333333332</v>
      </c>
      <c r="E12" s="19">
        <f>AVERAGE(E9:E11)</f>
        <v>8.5</v>
      </c>
      <c r="F12" s="20">
        <f>AVERAGE(F9:F11)</f>
        <v>50.866666666666674</v>
      </c>
      <c r="G12" s="21"/>
      <c r="H12" s="22">
        <f>AVERAGE(H9:H11)</f>
        <v>1.2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187</v>
      </c>
      <c r="G16" s="27" t="s">
        <v>190</v>
      </c>
      <c r="H16" s="116" t="s">
        <v>191</v>
      </c>
      <c r="I16" s="27" t="s">
        <v>188</v>
      </c>
      <c r="J16" s="27" t="s">
        <v>166</v>
      </c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0.3354166666666667</v>
      </c>
      <c r="D17" s="28">
        <v>0.33611111111111108</v>
      </c>
      <c r="E17" s="28">
        <v>0.36874999999999997</v>
      </c>
      <c r="F17" s="28">
        <v>0.54236111111111118</v>
      </c>
      <c r="G17" s="28">
        <v>0.6069444444444444</v>
      </c>
      <c r="H17" s="28">
        <v>0.77430555555555547</v>
      </c>
      <c r="I17" s="28">
        <v>0.78194444444444444</v>
      </c>
      <c r="J17" s="28">
        <v>0.80763888888888891</v>
      </c>
      <c r="K17" s="28"/>
      <c r="L17" s="28"/>
      <c r="M17" s="28"/>
      <c r="N17" s="28"/>
      <c r="O17" s="28"/>
      <c r="P17" s="28">
        <v>0.82361111111111107</v>
      </c>
    </row>
    <row r="18" spans="2:16" ht="14.15" customHeight="1">
      <c r="B18" s="35" t="s">
        <v>43</v>
      </c>
      <c r="C18" s="27">
        <v>38720</v>
      </c>
      <c r="D18" s="27">
        <v>38721</v>
      </c>
      <c r="E18" s="27">
        <v>38738</v>
      </c>
      <c r="F18" s="27">
        <v>38848</v>
      </c>
      <c r="G18" s="27">
        <v>38890</v>
      </c>
      <c r="H18" s="27">
        <v>39001</v>
      </c>
      <c r="I18" s="27">
        <v>39004</v>
      </c>
      <c r="J18" s="27">
        <v>39016</v>
      </c>
      <c r="K18" s="27"/>
      <c r="L18" s="27"/>
      <c r="M18" s="27"/>
      <c r="N18" s="27"/>
      <c r="O18" s="27"/>
      <c r="P18" s="27">
        <v>39028</v>
      </c>
    </row>
    <row r="19" spans="2:16" ht="14.15" customHeight="1" thickBot="1">
      <c r="B19" s="13" t="s">
        <v>44</v>
      </c>
      <c r="C19" s="29"/>
      <c r="D19" s="27">
        <v>38731</v>
      </c>
      <c r="E19" s="30">
        <v>38847</v>
      </c>
      <c r="F19" s="30">
        <v>38889</v>
      </c>
      <c r="G19" s="30">
        <v>39000</v>
      </c>
      <c r="H19" s="30">
        <v>39003</v>
      </c>
      <c r="I19" s="30">
        <v>39015</v>
      </c>
      <c r="J19" s="30">
        <v>39027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>IF(ISNUMBER(E18),E19-E18+1,"")</f>
        <v>110</v>
      </c>
      <c r="F20" s="33">
        <f>IF(ISNUMBER(F18),F19-F18+1,"")</f>
        <v>42</v>
      </c>
      <c r="G20" s="33">
        <f>IF(ISNUMBER(G18),G19-G18+1,"")</f>
        <v>111</v>
      </c>
      <c r="H20" s="33">
        <f>IF(ISNUMBER(H18),H19-H18+1,"")</f>
        <v>3</v>
      </c>
      <c r="I20" s="33">
        <f t="shared" ref="I20:O20" si="0">IF(ISNUMBER(I18),I19-I18+1,"")</f>
        <v>12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>
        <v>0.34791666666666665</v>
      </c>
      <c r="D23" s="106">
        <v>0.34930555555555554</v>
      </c>
      <c r="E23" s="36" t="s">
        <v>49</v>
      </c>
      <c r="F23" s="135" t="s">
        <v>192</v>
      </c>
      <c r="G23" s="135"/>
      <c r="H23" s="135"/>
      <c r="I23" s="135"/>
      <c r="J23" s="106">
        <v>0.81041666666666667</v>
      </c>
      <c r="K23" s="106">
        <v>0.81180555555555556</v>
      </c>
      <c r="L23" s="36" t="s">
        <v>50</v>
      </c>
      <c r="M23" s="135" t="s">
        <v>200</v>
      </c>
      <c r="N23" s="135"/>
      <c r="O23" s="135"/>
      <c r="P23" s="135"/>
    </row>
    <row r="24" spans="2:16" ht="13.5" customHeight="1">
      <c r="B24" s="136"/>
      <c r="C24" s="106"/>
      <c r="D24" s="106"/>
      <c r="E24" s="113" t="s">
        <v>184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>
        <v>0.35000000000000003</v>
      </c>
      <c r="D25" s="117">
        <v>0.3520833333333333</v>
      </c>
      <c r="E25" s="113" t="s">
        <v>174</v>
      </c>
      <c r="F25" s="135" t="s">
        <v>193</v>
      </c>
      <c r="G25" s="135"/>
      <c r="H25" s="135"/>
      <c r="I25" s="135"/>
      <c r="J25" s="106">
        <v>0.81388888888888899</v>
      </c>
      <c r="K25" s="106">
        <v>0.81527777777777777</v>
      </c>
      <c r="L25" s="36" t="s">
        <v>51</v>
      </c>
      <c r="M25" s="135" t="s">
        <v>199</v>
      </c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0.15486111111111112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0.17361111111111113</v>
      </c>
      <c r="P30" s="46">
        <f>SUM(C30:J30,L30:N30)</f>
        <v>0.21736111111111112</v>
      </c>
    </row>
    <row r="31" spans="2:16" ht="14.15" customHeight="1">
      <c r="B31" s="37" t="s">
        <v>173</v>
      </c>
      <c r="C31" s="47">
        <v>0.17361111111111113</v>
      </c>
      <c r="D31" s="7">
        <v>0.1673611111111111</v>
      </c>
      <c r="E31" s="7">
        <v>6.458333333333334E-2</v>
      </c>
      <c r="F31" s="7">
        <v>7.6388888888888886E-3</v>
      </c>
      <c r="G31" s="7"/>
      <c r="H31" s="7"/>
      <c r="I31" s="7"/>
      <c r="J31" s="7"/>
      <c r="K31" s="7">
        <v>1.5972222222222224E-2</v>
      </c>
      <c r="L31" s="7"/>
      <c r="M31" s="7"/>
      <c r="N31" s="7"/>
      <c r="O31" s="48"/>
      <c r="P31" s="46">
        <f>SUM(C31:N31)</f>
        <v>0.42916666666666664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0.17361111111111113</v>
      </c>
      <c r="D34" s="110">
        <f t="shared" ref="D34:P34" si="1">D31-D32-D33</f>
        <v>0.1673611111111111</v>
      </c>
      <c r="E34" s="110">
        <f t="shared" si="1"/>
        <v>6.458333333333334E-2</v>
      </c>
      <c r="F34" s="110">
        <f t="shared" si="1"/>
        <v>7.6388888888888886E-3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1.5972222222222224E-2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0.42916666666666664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195</v>
      </c>
      <c r="D36" s="138"/>
      <c r="E36" s="139" t="s">
        <v>194</v>
      </c>
      <c r="F36" s="140"/>
      <c r="G36" s="139" t="s">
        <v>196</v>
      </c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201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202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4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1197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-162.5</v>
      </c>
      <c r="D72" s="60">
        <v>-164.7</v>
      </c>
      <c r="E72" s="100" t="s">
        <v>120</v>
      </c>
      <c r="F72" s="60">
        <v>20.8</v>
      </c>
      <c r="G72" s="60">
        <v>19.2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</v>
      </c>
      <c r="D73" s="60">
        <v>-160.1</v>
      </c>
      <c r="E73" s="102" t="s">
        <v>124</v>
      </c>
      <c r="F73" s="61">
        <v>29.8</v>
      </c>
      <c r="G73" s="61">
        <v>29.8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-204.9</v>
      </c>
      <c r="D74" s="60">
        <v>-205.2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-124.5</v>
      </c>
      <c r="D75" s="60">
        <v>-130.69999999999999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30.6</v>
      </c>
      <c r="D76" s="60">
        <v>28.3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26.7</v>
      </c>
      <c r="D77" s="60">
        <v>24.8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24.4</v>
      </c>
      <c r="D78" s="60">
        <v>22.6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23.1</v>
      </c>
      <c r="D79" s="60">
        <v>21.4</v>
      </c>
      <c r="E79" s="100" t="s">
        <v>154</v>
      </c>
      <c r="F79" s="60">
        <v>15.7</v>
      </c>
      <c r="G79" s="60">
        <v>9.5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4.0000000000000003E-5</v>
      </c>
      <c r="D80" s="64">
        <v>3.8800000000000001E-5</v>
      </c>
      <c r="E80" s="102" t="s">
        <v>159</v>
      </c>
      <c r="F80" s="61">
        <v>41.2</v>
      </c>
      <c r="G80" s="61">
        <v>57.4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186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2024-09-17T20:16:20Z</dcterms:modified>
</cp:coreProperties>
</file>