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9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<sst xmlns="http://schemas.openxmlformats.org/spreadsheetml/2006/main" count="215" uniqueCount="204">
  <si>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</si>
  <si>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</si>
  <si>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</si>
  <si>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</si>
  <si>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</si>
  <si>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</si>
  <si>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</si>
  <si>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</si>
  <si>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</si>
  <si>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</si>
  <si>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</si>
  <si>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</si>
  <si>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</si>
  <si>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</si>
  <si>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</si>
  <si>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</si>
  <si>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</si>
  <si>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</si>
  <si>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</si>
  <si>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</si>
  <si>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</si>
  <si>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</si>
  <si>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</si>
  <si>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</si>
  <si>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</si>
  <si>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</si>
  <si>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</si>
  <si>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</si>
  <si>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</si>
  <si>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</si>
  <si>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</si>
  <si>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</si>
  <si>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</si>
  <si>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</si>
  <si>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</si>
  <si>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</si>
  <si>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</si>
  <si>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</si>
  <si>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</si>
  <si>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</si>
  <si>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</si>
  <si>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</si>
  <si>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</si>
  <si>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</si>
  <si>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</si>
  <si>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</si>
  <si>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</si>
  <si>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</si>
  <si>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</si>
  <si>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</si>
  <si>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</si>
  <si>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</si>
  <si>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</si>
  <si>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</si>
  <si>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</si>
  <si>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</si>
  <si>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</si>
  <si>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</si>
  <si>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</si>
  <si>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</si>
  <si>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</si>
  <si>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</si>
  <si>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</si>
  <si>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</si>
  <si>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</si>
  <si>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</si>
  <si>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</si>
  <si>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</si>
  <si>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</si>
  <si>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</si>
  <si>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</si>
  <si>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</si>
  <si>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</si>
  <si>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</si>
  <si>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</si>
  <si>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</si>
  <si>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</si>
  <si>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</si>
  <si>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</si>
  <si>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</si>
  <si>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</si>
  <si>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</si>
  <si>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</si>
  <si>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</si>
  <si>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</si>
  <si>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</si>
  <si>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</si>
  <si>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</si>
  <si>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</si>
  <si>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</si>
  <si>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</si>
  <si>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</si>
  <si>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</si>
  <si>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</si>
  <si>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</si>
  <si>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</si>
  <si>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</si>
  <si>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</si>
  <si>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</si>
  <si>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</si>
  <si>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</si>
  <si>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</si>
  <si>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</si>
  <si>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</si>
  <si>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</si>
  <si>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</si>
  <si>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</si>
  <si>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</si>
  <si>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</si>
  <si>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</si>
  <si>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</si>
  <si>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</si>
  <si>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</si>
  <si>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</si>
  <si>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</si>
  <si>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</si>
  <si>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</si>
  <si>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</si>
  <si>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</si>
  <si>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</si>
  <si>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</si>
  <si>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</si>
  <si>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</si>
  <si>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</si>
  <si>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</si>
  <si>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</si>
  <si>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</si>
  <si>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</si>
  <si>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</si>
  <si>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</si>
  <si>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</si>
  <si>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</si>
  <si>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</si>
  <si>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</si>
  <si>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</si>
  <si>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</si>
  <si>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</si>
  <si>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</si>
  <si>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</si>
  <si>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</si>
  <si>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</si>
  <si>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</si>
  <si>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</si>
  <si>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</si>
  <si>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</si>
  <si>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</si>
  <si>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</si>
  <si>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</si>
  <si>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</si>
  <si>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</si>
  <si>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</si>
  <si>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</si>
  <si>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</si>
  <si>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</si>
  <si>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</si>
  <si>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</si>
  <si>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</si>
  <si>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</si>
  <si>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</si>
  <si>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</si>
  <si>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</si>
  <si>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</si>
  <si>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</si>
  <si>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</si>
  <si>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</si>
  <si>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</si>
  <si>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</si>
  <si>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</si>
  <si>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</si>
  <si>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</si>
  <si>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</si>
  <si>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</si>
  <si>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</si>
  <si>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</si>
  <si>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</si>
  <si>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</si>
  <si>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</si>
  <si>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</si>
  <si>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</si>
  <si>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</si>
  <si>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</si>
  <si>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</si>
  <si>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</si>
  <si>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</si>
  <si>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V</t>
  </si>
  <si>
    <t>김예은</t>
  </si>
  <si>
    <t>월령 40%이상으로 방풍막 연결</t>
  </si>
  <si>
    <t>ESE</t>
  </si>
  <si>
    <t>KAMP</t>
  </si>
  <si>
    <t>TMT</t>
  </si>
  <si>
    <t>SE</t>
  </si>
  <si>
    <t>ENG-KSP</t>
  </si>
  <si>
    <t>6s/23k 10s/22k 15s/21k</t>
  </si>
  <si>
    <t>15s/22k 25s/25k 35s/25k</t>
  </si>
  <si>
    <t>M_038140-038141:M</t>
  </si>
  <si>
    <t>E_038255</t>
  </si>
  <si>
    <t>E_038255 newTCS에서 망원경이 깜빡거리는 모습은 안보이지만 dec oscillation으로 포인팅 실패해서 수동관측 함</t>
  </si>
  <si>
    <t>ENG-MMA</t>
  </si>
  <si>
    <t>E_038353</t>
  </si>
  <si>
    <t>M_038323-038324:T</t>
  </si>
  <si>
    <t>NW</t>
  </si>
  <si>
    <t>25s/26k 17s/25k</t>
  </si>
  <si>
    <t>21s/26k 12s/25k</t>
  </si>
  <si>
    <t>E_038353 TOO 관측가능 여부를 알아보기 위한 테스트 관측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</si>
</sst>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C12" sqref="C1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6">
        <v>45550</v>
      </c>
      <c r="D3" s="167"/>
      <c r="E3" s="1"/>
      <c r="F3" s="1"/>
      <c r="G3" s="1"/>
      <c r="H3" s="1"/>
      <c r="I3" s="1"/>
      <c r="J3" s="1"/>
      <c r="K3" s="66" t="s">
        <v>2</v>
      </c>
      <c r="L3" s="168">
        <f>(P31-(P32+P33))/P31*100</f>
        <v>100</v>
      </c>
      <c r="M3" s="168"/>
      <c r="N3" s="66" t="s">
        <v>3</v>
      </c>
      <c r="O3" s="168">
        <f>(P31-P33)/P31*100</f>
        <v>100</v>
      </c>
      <c r="P3" s="168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5" t="s">
        <v>6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0.38611111111111113</v>
      </c>
      <c r="D9" s="8">
        <v>2.2000000000000002</v>
      </c>
      <c r="E9" s="8">
        <v>5.8</v>
      </c>
      <c r="F9" s="8">
        <v>40.700000000000003</v>
      </c>
      <c r="G9" s="36" t="s">
        <v>200</v>
      </c>
      <c r="H9" s="8">
        <v>4.0999999999999996</v>
      </c>
      <c r="I9" s="36">
        <v>91.3</v>
      </c>
      <c r="J9" s="9">
        <f>IF(L9, 1, 0) + IF(M9, 2, 0) + IF(N9, 4, 0) + IF(O9, 8, 0) + IF(P9, 16, 0)</f>
        <v>2</v>
      </c>
      <c r="K9" s="10" t="b">
        <v>1</v>
      </c>
      <c r="L9" s="10" t="b">
        <v>0</v>
      </c>
      <c r="M9" s="10" t="b">
        <v>1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1.7</v>
      </c>
      <c r="E10" s="8">
        <v>3.8</v>
      </c>
      <c r="F10" s="8">
        <v>50.9</v>
      </c>
      <c r="G10" s="36" t="s">
        <v>187</v>
      </c>
      <c r="H10" s="8">
        <v>4.5999999999999996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0.78055555555555556</v>
      </c>
      <c r="D11" s="15">
        <v>2.8</v>
      </c>
      <c r="E11" s="15">
        <v>2.4</v>
      </c>
      <c r="F11" s="15">
        <v>57</v>
      </c>
      <c r="G11" s="36" t="s">
        <v>190</v>
      </c>
      <c r="H11" s="15">
        <v>7</v>
      </c>
      <c r="I11" s="16"/>
      <c r="J11" s="9">
        <f>IF(L11, 1, 0) + IF(M11, 2, 0) + IF(N11, 4, 0) + IF(O11, 8, 0) + IF(P11, 16, 0)</f>
        <v>2</v>
      </c>
      <c r="K11" s="12" t="b">
        <v>1</v>
      </c>
      <c r="L11" s="12" t="b">
        <v>0</v>
      </c>
      <c r="M11" s="12" t="b">
        <v>1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24.394444444444442</v>
      </c>
      <c r="D12" s="19">
        <f>AVERAGE(D9:D11)</f>
        <v>2.2333333333333334</v>
      </c>
      <c r="E12" s="19">
        <f>AVERAGE(E9:E11)</f>
        <v>4</v>
      </c>
      <c r="F12" s="20">
        <f>AVERAGE(F9:F11)</f>
        <v>49.533333333333331</v>
      </c>
      <c r="G12" s="21"/>
      <c r="H12" s="22">
        <f>AVERAGE(H9:H11)</f>
        <v>5.2333333333333334</v>
      </c>
      <c r="I12" s="23"/>
      <c r="J12" s="24">
        <f>AVERAGE(J9:J11)</f>
        <v>1.3333333333333333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5" t="s">
        <v>25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183</v>
      </c>
      <c r="F16" s="27" t="s">
        <v>188</v>
      </c>
      <c r="G16" s="27" t="s">
        <v>191</v>
      </c>
      <c r="H16" s="116" t="s">
        <v>197</v>
      </c>
      <c r="I16" s="27" t="s">
        <v>189</v>
      </c>
      <c r="J16" s="27" t="s">
        <v>166</v>
      </c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0.32916666666666666</v>
      </c>
      <c r="D17" s="28">
        <v>0.3298611111111111</v>
      </c>
      <c r="E17" s="28">
        <v>0.3659722222222222</v>
      </c>
      <c r="F17" s="28">
        <v>0.5541666666666667</v>
      </c>
      <c r="G17" s="28">
        <v>0.61249999999999993</v>
      </c>
      <c r="H17" s="28">
        <v>0.70972222222222225</v>
      </c>
      <c r="I17" s="28">
        <v>0.78402777777777777</v>
      </c>
      <c r="J17" s="28">
        <v>0.80972222222222223</v>
      </c>
      <c r="K17" s="28"/>
      <c r="L17" s="28"/>
      <c r="M17" s="28"/>
      <c r="N17" s="28"/>
      <c r="O17" s="28"/>
      <c r="P17" s="28">
        <v>0.82500000000000007</v>
      </c>
    </row>
    <row r="18" spans="2:16" ht="14.15" customHeight="1">
      <c r="B18" s="35" t="s">
        <v>43</v>
      </c>
      <c r="C18" s="27">
        <v>38115</v>
      </c>
      <c r="D18" s="27">
        <v>38116</v>
      </c>
      <c r="E18" s="27">
        <v>38135</v>
      </c>
      <c r="F18" s="27">
        <v>38255</v>
      </c>
      <c r="G18" s="27">
        <v>38292</v>
      </c>
      <c r="H18" s="27">
        <v>38354</v>
      </c>
      <c r="I18" s="27">
        <v>38388</v>
      </c>
      <c r="J18" s="27">
        <v>38400</v>
      </c>
      <c r="K18" s="27"/>
      <c r="L18" s="27"/>
      <c r="M18" s="27"/>
      <c r="N18" s="27"/>
      <c r="O18" s="27"/>
      <c r="P18" s="27">
        <v>38412</v>
      </c>
    </row>
    <row r="19" spans="2:16" ht="14.15" customHeight="1" thickBot="1">
      <c r="B19" s="13" t="s">
        <v>44</v>
      </c>
      <c r="C19" s="29"/>
      <c r="D19" s="27">
        <v>38126</v>
      </c>
      <c r="E19" s="30">
        <v>38254</v>
      </c>
      <c r="F19" s="30">
        <v>38291</v>
      </c>
      <c r="G19" s="30">
        <v>38352</v>
      </c>
      <c r="H19" s="30">
        <v>38387</v>
      </c>
      <c r="I19" s="30">
        <v>38399</v>
      </c>
      <c r="J19" s="30">
        <v>38411</v>
      </c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11</v>
      </c>
      <c r="E20" s="33">
        <f>IF(ISNUMBER(E18),E19-E18+1,"")</f>
        <v>120</v>
      </c>
      <c r="F20" s="33">
        <f>IF(ISNUMBER(F18),F19-F18+1,"")</f>
        <v>37</v>
      </c>
      <c r="G20" s="33">
        <f>IF(ISNUMBER(G18),G19-G18+1,"")</f>
        <v>61</v>
      </c>
      <c r="H20" s="33">
        <f>IF(ISNUMBER(H18),H19-H18+1,"")</f>
        <v>34</v>
      </c>
      <c r="I20" s="33">
        <f t="shared" ref="I20:O20" si="0">IF(ISNUMBER(I18),I19-I18+1,"")</f>
        <v>12</v>
      </c>
      <c r="J20" s="33">
        <f t="shared" si="0"/>
        <v>12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7" t="s">
        <v>46</v>
      </c>
      <c r="C22" s="35" t="s">
        <v>21</v>
      </c>
      <c r="D22" s="35" t="s">
        <v>23</v>
      </c>
      <c r="E22" s="35" t="s">
        <v>47</v>
      </c>
      <c r="F22" s="178" t="s">
        <v>48</v>
      </c>
      <c r="G22" s="178"/>
      <c r="H22" s="178"/>
      <c r="I22" s="178"/>
      <c r="J22" s="35" t="s">
        <v>21</v>
      </c>
      <c r="K22" s="35" t="s">
        <v>23</v>
      </c>
      <c r="L22" s="35" t="s">
        <v>47</v>
      </c>
      <c r="M22" s="178" t="s">
        <v>48</v>
      </c>
      <c r="N22" s="178"/>
      <c r="O22" s="178"/>
      <c r="P22" s="178"/>
    </row>
    <row r="23" spans="2:16" ht="13.5" customHeight="1">
      <c r="B23" s="177"/>
      <c r="C23" s="106">
        <v>0.34652777777777777</v>
      </c>
      <c r="D23" s="106">
        <v>0.34861111111111115</v>
      </c>
      <c r="E23" s="36" t="s">
        <v>49</v>
      </c>
      <c r="F23" s="176" t="s">
        <v>192</v>
      </c>
      <c r="G23" s="176"/>
      <c r="H23" s="176"/>
      <c r="I23" s="176"/>
      <c r="J23" s="106">
        <v>0.81111111111111101</v>
      </c>
      <c r="K23" s="106">
        <v>0.81180555555555556</v>
      </c>
      <c r="L23" s="36" t="s">
        <v>50</v>
      </c>
      <c r="M23" s="176" t="s">
        <v>201</v>
      </c>
      <c r="N23" s="176"/>
      <c r="O23" s="176"/>
      <c r="P23" s="176"/>
    </row>
    <row r="24" spans="2:16" ht="13.5" customHeight="1">
      <c r="B24" s="177"/>
      <c r="C24" s="106"/>
      <c r="D24" s="106"/>
      <c r="E24" s="113" t="s">
        <v>184</v>
      </c>
      <c r="F24" s="176"/>
      <c r="G24" s="176"/>
      <c r="H24" s="176"/>
      <c r="I24" s="176"/>
      <c r="J24" s="106"/>
      <c r="K24" s="106"/>
      <c r="L24" s="36" t="s">
        <v>180</v>
      </c>
      <c r="M24" s="176"/>
      <c r="N24" s="176"/>
      <c r="O24" s="176"/>
      <c r="P24" s="176"/>
    </row>
    <row r="25" spans="2:16" ht="13.5" customHeight="1">
      <c r="B25" s="177"/>
      <c r="C25" s="117">
        <v>0.34930555555555554</v>
      </c>
      <c r="D25" s="117">
        <v>0.35138888888888892</v>
      </c>
      <c r="E25" s="113" t="s">
        <v>174</v>
      </c>
      <c r="F25" s="176" t="s">
        <v>193</v>
      </c>
      <c r="G25" s="176"/>
      <c r="H25" s="176"/>
      <c r="I25" s="176"/>
      <c r="J25" s="106">
        <v>0.81527777777777777</v>
      </c>
      <c r="K25" s="106">
        <v>0.81666666666666676</v>
      </c>
      <c r="L25" s="36" t="s">
        <v>51</v>
      </c>
      <c r="M25" s="176" t="s">
        <v>202</v>
      </c>
      <c r="N25" s="176"/>
      <c r="O25" s="176"/>
      <c r="P25" s="176"/>
    </row>
    <row r="26" spans="2:16" ht="13.5" customHeight="1">
      <c r="B26" s="177"/>
      <c r="C26" s="106"/>
      <c r="D26" s="106"/>
      <c r="E26" s="113" t="s">
        <v>168</v>
      </c>
      <c r="F26" s="176"/>
      <c r="G26" s="176"/>
      <c r="H26" s="176"/>
      <c r="I26" s="176"/>
      <c r="J26" s="106"/>
      <c r="K26" s="106"/>
      <c r="L26" s="36" t="s">
        <v>181</v>
      </c>
      <c r="M26" s="176"/>
      <c r="N26" s="176"/>
      <c r="O26" s="176"/>
      <c r="P26" s="176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5" t="s">
        <v>52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0.16111111111111112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0.17013888888888887</v>
      </c>
      <c r="P30" s="46">
        <f>SUM(C30:J30,L30:N30)</f>
        <v>0.22361111111111112</v>
      </c>
    </row>
    <row r="31" spans="2:16" ht="14.15" customHeight="1">
      <c r="B31" s="37" t="s">
        <v>173</v>
      </c>
      <c r="C31" s="47">
        <v>0.18819444444444444</v>
      </c>
      <c r="D31" s="7">
        <v>9.7222222222222224E-2</v>
      </c>
      <c r="E31" s="7">
        <v>6.25E-2</v>
      </c>
      <c r="F31" s="7">
        <v>7.4305555555555555E-2</v>
      </c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0.43888888888888888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0.18819444444444444</v>
      </c>
      <c r="D34" s="110">
        <f t="shared" ref="D34:P34" si="1">D31-D32-D33</f>
        <v>9.7222222222222224E-2</v>
      </c>
      <c r="E34" s="110">
        <f t="shared" si="1"/>
        <v>6.25E-2</v>
      </c>
      <c r="F34" s="110">
        <f t="shared" si="1"/>
        <v>7.4305555555555555E-2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1.6666666666666666E-2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0.43888888888888888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0" t="s">
        <v>69</v>
      </c>
      <c r="C36" s="159" t="s">
        <v>194</v>
      </c>
      <c r="D36" s="159"/>
      <c r="E36" s="163" t="s">
        <v>195</v>
      </c>
      <c r="F36" s="164"/>
      <c r="G36" s="163" t="s">
        <v>199</v>
      </c>
      <c r="H36" s="164"/>
      <c r="I36" s="163" t="s">
        <v>198</v>
      </c>
      <c r="J36" s="164"/>
      <c r="K36" s="159"/>
      <c r="L36" s="159"/>
      <c r="M36" s="159"/>
      <c r="N36" s="159"/>
      <c r="O36" s="159"/>
      <c r="P36" s="159"/>
    </row>
    <row r="37" spans="2:16" ht="18" customHeight="1">
      <c r="B37" s="161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>
      <c r="B38" s="161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>
      <c r="B39" s="161"/>
      <c r="C39" s="159"/>
      <c r="D39" s="159"/>
      <c r="E39" s="159"/>
      <c r="F39" s="159"/>
      <c r="G39" s="159"/>
      <c r="H39" s="159"/>
      <c r="I39" s="159"/>
      <c r="J39" s="159"/>
      <c r="K39" s="159" t="s">
        <v>182</v>
      </c>
      <c r="L39" s="159"/>
      <c r="M39" s="159"/>
      <c r="N39" s="159"/>
      <c r="O39" s="159"/>
      <c r="P39" s="159"/>
    </row>
    <row r="40" spans="2:16" ht="18" customHeight="1">
      <c r="B40" s="161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>
      <c r="B41" s="162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5" t="s">
        <v>70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5" customHeight="1">
      <c r="B44" s="118" t="s">
        <v>196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20"/>
    </row>
    <row r="45" spans="2:16" ht="14.15" customHeight="1">
      <c r="B45" s="118" t="s">
        <v>203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20"/>
    </row>
    <row r="46" spans="2:16" ht="14.15" customHeight="1">
      <c r="B46" s="118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20"/>
    </row>
    <row r="47" spans="2:16" ht="14.15" customHeight="1">
      <c r="B47" s="158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20"/>
    </row>
    <row r="48" spans="2:16" ht="14.15" customHeight="1">
      <c r="B48" s="118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20"/>
    </row>
    <row r="49" spans="2:16" ht="14.15" customHeight="1">
      <c r="B49" s="118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20"/>
    </row>
    <row r="50" spans="2:16" ht="14.15" customHeight="1"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20"/>
    </row>
    <row r="51" spans="2:16" ht="14.15" customHeight="1">
      <c r="B51" s="118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20"/>
    </row>
    <row r="52" spans="2:16" ht="14.1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20"/>
    </row>
    <row r="53" spans="2:16" ht="14.15" customHeight="1" thickBot="1">
      <c r="B53" s="151" t="s">
        <v>171</v>
      </c>
      <c r="C53" s="152"/>
      <c r="D53" s="115"/>
      <c r="E53" s="115"/>
      <c r="F53" s="115"/>
      <c r="G53" s="153"/>
      <c r="H53" s="152"/>
      <c r="I53" s="152"/>
      <c r="J53" s="152"/>
      <c r="K53" s="152"/>
      <c r="L53" s="152"/>
      <c r="M53" s="152"/>
      <c r="N53" s="152"/>
      <c r="O53" s="152"/>
      <c r="P53" s="154"/>
    </row>
    <row r="54" spans="2:16" ht="14.15" customHeight="1" thickTop="1" thickBot="1">
      <c r="B54" s="146" t="s">
        <v>175</v>
      </c>
      <c r="C54" s="147"/>
      <c r="D54" s="147"/>
      <c r="E54" s="147"/>
      <c r="F54" s="112">
        <v>1030</v>
      </c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/>
    <row r="56" spans="2:16" ht="17.25" customHeight="1">
      <c r="B56" s="133" t="s">
        <v>71</v>
      </c>
      <c r="C56" s="13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4" t="s">
        <v>72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6"/>
      <c r="N57" s="137" t="s">
        <v>73</v>
      </c>
      <c r="O57" s="135"/>
      <c r="P57" s="138"/>
    </row>
    <row r="58" spans="2:16" ht="17.149999999999999" customHeight="1">
      <c r="B58" s="139" t="s">
        <v>74</v>
      </c>
      <c r="C58" s="140"/>
      <c r="D58" s="141"/>
      <c r="E58" s="139" t="s">
        <v>75</v>
      </c>
      <c r="F58" s="140"/>
      <c r="G58" s="141"/>
      <c r="H58" s="140" t="s">
        <v>76</v>
      </c>
      <c r="I58" s="140"/>
      <c r="J58" s="140"/>
      <c r="K58" s="142" t="s">
        <v>77</v>
      </c>
      <c r="L58" s="140"/>
      <c r="M58" s="143"/>
      <c r="N58" s="144"/>
      <c r="O58" s="140"/>
      <c r="P58" s="145"/>
    </row>
    <row r="59" spans="2:16" ht="20.149999999999999" customHeight="1">
      <c r="B59" s="121" t="s">
        <v>78</v>
      </c>
      <c r="C59" s="122"/>
      <c r="D59" s="58">
        <v>7</v>
      </c>
      <c r="E59" s="121" t="s">
        <v>79</v>
      </c>
      <c r="F59" s="122"/>
      <c r="G59" s="58" t="b">
        <v>1</v>
      </c>
      <c r="H59" s="129" t="s">
        <v>80</v>
      </c>
      <c r="I59" s="122"/>
      <c r="J59" s="58" t="b">
        <v>1</v>
      </c>
      <c r="K59" s="129" t="s">
        <v>81</v>
      </c>
      <c r="L59" s="122"/>
      <c r="M59" s="58" t="b">
        <v>1</v>
      </c>
      <c r="N59" s="130" t="s">
        <v>82</v>
      </c>
      <c r="O59" s="122"/>
      <c r="P59" s="58" t="b">
        <v>1</v>
      </c>
    </row>
    <row r="60" spans="2:16" ht="20.149999999999999" customHeight="1">
      <c r="B60" s="121" t="s">
        <v>83</v>
      </c>
      <c r="C60" s="122"/>
      <c r="D60" s="58" t="b">
        <v>1</v>
      </c>
      <c r="E60" s="121" t="s">
        <v>84</v>
      </c>
      <c r="F60" s="122"/>
      <c r="G60" s="58" t="b">
        <v>1</v>
      </c>
      <c r="H60" s="129" t="s">
        <v>85</v>
      </c>
      <c r="I60" s="122"/>
      <c r="J60" s="58" t="b">
        <v>1</v>
      </c>
      <c r="K60" s="129" t="s">
        <v>86</v>
      </c>
      <c r="L60" s="122"/>
      <c r="M60" s="58" t="b">
        <v>1</v>
      </c>
      <c r="N60" s="130" t="s">
        <v>87</v>
      </c>
      <c r="O60" s="122"/>
      <c r="P60" s="58" t="b">
        <v>1</v>
      </c>
    </row>
    <row r="61" spans="2:16" ht="20.149999999999999" customHeight="1">
      <c r="B61" s="121" t="s">
        <v>88</v>
      </c>
      <c r="C61" s="122"/>
      <c r="D61" s="58" t="b">
        <v>1</v>
      </c>
      <c r="E61" s="121" t="s">
        <v>89</v>
      </c>
      <c r="F61" s="122"/>
      <c r="G61" s="58" t="b">
        <v>1</v>
      </c>
      <c r="H61" s="129" t="s">
        <v>90</v>
      </c>
      <c r="I61" s="122"/>
      <c r="J61" s="58" t="b">
        <v>1</v>
      </c>
      <c r="K61" s="129" t="s">
        <v>91</v>
      </c>
      <c r="L61" s="122"/>
      <c r="M61" s="58" t="b">
        <v>1</v>
      </c>
      <c r="N61" s="130" t="s">
        <v>92</v>
      </c>
      <c r="O61" s="122"/>
      <c r="P61" s="58" t="b">
        <v>1</v>
      </c>
    </row>
    <row r="62" spans="2:16" ht="20.149999999999999" customHeight="1">
      <c r="B62" s="129" t="s">
        <v>90</v>
      </c>
      <c r="C62" s="122"/>
      <c r="D62" s="58" t="b">
        <v>1</v>
      </c>
      <c r="E62" s="121" t="s">
        <v>93</v>
      </c>
      <c r="F62" s="122"/>
      <c r="G62" s="58" t="b">
        <v>1</v>
      </c>
      <c r="H62" s="129" t="s">
        <v>94</v>
      </c>
      <c r="I62" s="122"/>
      <c r="J62" s="58" t="b">
        <v>0</v>
      </c>
      <c r="K62" s="129" t="s">
        <v>95</v>
      </c>
      <c r="L62" s="122"/>
      <c r="M62" s="58" t="b">
        <v>1</v>
      </c>
      <c r="N62" s="130" t="s">
        <v>85</v>
      </c>
      <c r="O62" s="122"/>
      <c r="P62" s="58" t="b">
        <v>1</v>
      </c>
    </row>
    <row r="63" spans="2:16" ht="20.149999999999999" customHeight="1">
      <c r="B63" s="129" t="s">
        <v>96</v>
      </c>
      <c r="C63" s="122"/>
      <c r="D63" s="58" t="b">
        <v>1</v>
      </c>
      <c r="E63" s="121" t="s">
        <v>97</v>
      </c>
      <c r="F63" s="122"/>
      <c r="G63" s="58" t="b">
        <v>1</v>
      </c>
      <c r="H63" s="68"/>
      <c r="I63" s="69"/>
      <c r="J63" s="70"/>
      <c r="K63" s="129" t="s">
        <v>98</v>
      </c>
      <c r="L63" s="122"/>
      <c r="M63" s="58" t="b">
        <v>1</v>
      </c>
      <c r="N63" s="130" t="s">
        <v>169</v>
      </c>
      <c r="O63" s="122"/>
      <c r="P63" s="58" t="b">
        <v>1</v>
      </c>
    </row>
    <row r="64" spans="2:16" ht="20.149999999999999" customHeight="1">
      <c r="B64" s="129" t="s">
        <v>99</v>
      </c>
      <c r="C64" s="122"/>
      <c r="D64" s="58" t="b">
        <v>0</v>
      </c>
      <c r="E64" s="121" t="s">
        <v>100</v>
      </c>
      <c r="F64" s="122"/>
      <c r="G64" s="58" t="b">
        <v>1</v>
      </c>
      <c r="H64" s="71"/>
      <c r="I64" s="72"/>
      <c r="J64" s="73"/>
      <c r="K64" s="131" t="s">
        <v>101</v>
      </c>
      <c r="L64" s="13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1" t="s">
        <v>164</v>
      </c>
      <c r="F65" s="12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3" t="s">
        <v>107</v>
      </c>
      <c r="C69" s="123"/>
      <c r="D69" s="81"/>
      <c r="E69" s="81"/>
      <c r="F69" s="125" t="s">
        <v>108</v>
      </c>
      <c r="G69" s="127" t="s">
        <v>109</v>
      </c>
      <c r="H69" s="81"/>
      <c r="I69" s="123" t="s">
        <v>110</v>
      </c>
      <c r="J69" s="123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4"/>
      <c r="C70" s="124"/>
      <c r="D70" s="85"/>
      <c r="E70" s="86"/>
      <c r="F70" s="126"/>
      <c r="G70" s="128"/>
      <c r="H70" s="87"/>
      <c r="I70" s="124"/>
      <c r="J70" s="124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-164.2</v>
      </c>
      <c r="D72" s="60">
        <v>-166.6</v>
      </c>
      <c r="E72" s="100" t="s">
        <v>120</v>
      </c>
      <c r="F72" s="60">
        <v>19.899999999999999</v>
      </c>
      <c r="G72" s="60">
        <v>19.2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-159.4</v>
      </c>
      <c r="D73" s="60">
        <v>-162</v>
      </c>
      <c r="E73" s="102" t="s">
        <v>124</v>
      </c>
      <c r="F73" s="61">
        <v>23.5</v>
      </c>
      <c r="G73" s="61">
        <v>23.9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-204.7</v>
      </c>
      <c r="D74" s="60">
        <v>-208</v>
      </c>
      <c r="E74" s="102" t="s">
        <v>129</v>
      </c>
      <c r="F74" s="62">
        <v>15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-127.1</v>
      </c>
      <c r="D75" s="60">
        <v>-133.80000000000001</v>
      </c>
      <c r="E75" s="102" t="s">
        <v>134</v>
      </c>
      <c r="F75" s="62">
        <v>35</v>
      </c>
      <c r="G75" s="62">
        <v>30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28.8</v>
      </c>
      <c r="D76" s="60">
        <v>26.4</v>
      </c>
      <c r="E76" s="102" t="s">
        <v>139</v>
      </c>
      <c r="F76" s="62">
        <v>40</v>
      </c>
      <c r="G76" s="62">
        <v>35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25</v>
      </c>
      <c r="D77" s="60">
        <v>23.3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22.7</v>
      </c>
      <c r="D78" s="60">
        <v>21.1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21.4</v>
      </c>
      <c r="D79" s="60">
        <v>20</v>
      </c>
      <c r="E79" s="100" t="s">
        <v>154</v>
      </c>
      <c r="F79" s="60">
        <v>11.9</v>
      </c>
      <c r="G79" s="60">
        <v>4.4000000000000004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4.0299999999999997E-5</v>
      </c>
      <c r="D80" s="64">
        <v>3.9900000000000001E-5</v>
      </c>
      <c r="E80" s="102" t="s">
        <v>159</v>
      </c>
      <c r="F80" s="61">
        <v>34</v>
      </c>
      <c r="G80" s="61">
        <v>57.5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9" t="s">
        <v>163</v>
      </c>
      <c r="C84" s="169"/>
    </row>
    <row r="85" spans="2:16" ht="15" customHeight="1">
      <c r="B85" s="170" t="s">
        <v>186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>
      <c r="B87" s="118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20"/>
    </row>
    <row r="88" spans="2:16" ht="15" customHeight="1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>
      <c r="B89" s="173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>
      <c r="B99" s="179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2024-09-15T20:05:57Z</dcterms:modified>
</cp:coreProperties>
</file>