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<sst xmlns="http://schemas.openxmlformats.org/spreadsheetml/2006/main" count="213" uniqueCount="202">
  <si>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</si>
  <si>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</si>
  <si>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</si>
  <si>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</si>
  <si>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</si>
  <si>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</si>
  <si>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</si>
  <si>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</si>
  <si>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</si>
  <si>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</si>
  <si>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</si>
  <si>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</si>
  <si>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</si>
  <si>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</si>
  <si>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</si>
  <si>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</si>
  <si>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</si>
  <si>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</si>
  <si>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</si>
  <si>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</si>
  <si>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</si>
  <si>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</si>
  <si>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</si>
  <si>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</si>
  <si>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</si>
  <si>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</si>
  <si>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</si>
  <si>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</si>
  <si>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</si>
  <si>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</si>
  <si>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</si>
  <si>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</si>
  <si>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</si>
  <si>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</si>
  <si>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</si>
  <si>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</si>
  <si>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</si>
  <si>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</si>
  <si>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</si>
  <si>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</si>
  <si>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</si>
  <si>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</si>
  <si>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</si>
  <si>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</si>
  <si>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</si>
  <si>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</si>
  <si>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</si>
  <si>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</si>
  <si>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</si>
  <si>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</si>
  <si>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</si>
  <si>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</si>
  <si>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</si>
  <si>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</si>
  <si>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</si>
  <si>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</si>
  <si>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</si>
  <si>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</si>
  <si>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</si>
  <si>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</si>
  <si>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</si>
  <si>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</si>
  <si>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</si>
  <si>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</si>
  <si>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</si>
  <si>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</si>
  <si>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</si>
  <si>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</si>
  <si>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</si>
  <si>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</si>
  <si>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</si>
  <si>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</si>
  <si>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</si>
  <si>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</si>
  <si>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</si>
  <si>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</si>
  <si>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</si>
  <si>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</si>
  <si>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</si>
  <si>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</si>
  <si>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</si>
  <si>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</si>
  <si>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</si>
  <si>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</si>
  <si>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</si>
  <si>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</si>
  <si>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</si>
  <si>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</si>
  <si>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</si>
  <si>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</si>
  <si>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</si>
  <si>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</si>
  <si>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</si>
  <si>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</si>
  <si>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</si>
  <si>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</si>
  <si>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</si>
  <si>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</si>
  <si>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</si>
  <si>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</si>
  <si>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</si>
  <si>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</si>
  <si>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</si>
  <si>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</si>
  <si>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</si>
  <si>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</si>
  <si>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</si>
  <si>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</si>
  <si>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</si>
  <si>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</si>
  <si>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</si>
  <si>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</si>
  <si>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</si>
  <si>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</si>
  <si>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</si>
  <si>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</si>
  <si>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</si>
  <si>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</si>
  <si>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</si>
  <si>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</si>
  <si>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</si>
  <si>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</si>
  <si>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</si>
  <si>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</si>
  <si>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</si>
  <si>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</si>
  <si>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</si>
  <si>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</si>
  <si>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</si>
  <si>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</si>
  <si>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</si>
  <si>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</si>
  <si>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</si>
  <si>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</si>
  <si>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</si>
  <si>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</si>
  <si>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</si>
  <si>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</si>
  <si>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</si>
  <si>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</si>
  <si>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</si>
  <si>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</si>
  <si>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</si>
  <si>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</si>
  <si>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</si>
  <si>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</si>
  <si>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</si>
  <si>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</si>
  <si>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</si>
  <si>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</si>
  <si>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</si>
  <si>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</si>
  <si>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</si>
  <si>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</si>
  <si>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</si>
  <si>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</si>
  <si>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</si>
  <si>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</si>
  <si>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</si>
  <si>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</si>
  <si>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</si>
  <si>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</si>
  <si>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</si>
  <si>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</si>
  <si>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</si>
  <si>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</si>
  <si>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</si>
  <si>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</si>
  <si>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</si>
  <si>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</si>
  <si>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</si>
  <si>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</si>
  <si>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</si>
  <si>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</si>
  <si>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</si>
  <si>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</si>
  <si>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</si>
  <si>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</si>
  <si>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</si>
  <si>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</si>
  <si>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</si>
  <si>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</si>
  <si>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</si>
  <si>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</si>
  <si>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</si>
  <si>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김예은</t>
  </si>
  <si>
    <t>월령 40%이상으로 방풍막 연결</t>
  </si>
  <si>
    <t>ESE</t>
  </si>
  <si>
    <t>KAMP</t>
  </si>
  <si>
    <t>KSP</t>
  </si>
  <si>
    <t>TMT</t>
  </si>
  <si>
    <t>SE</t>
  </si>
  <si>
    <t>옅은 구름의 영향으로 오후flat 건너 뜀</t>
  </si>
  <si>
    <t>E_037947 newTCS에서 망원경이 깜빡거리는 모습은 안보이지만 dec oscillation으로 포인팅 실패해서 수동관측 함</t>
  </si>
  <si>
    <t>M_037940-037941:M</t>
  </si>
  <si>
    <t>돔셔터 프로그램 3회 멈춤/ 재실행 후 정상화</t>
  </si>
  <si>
    <t xml:space="preserve">E_037947 </t>
  </si>
  <si>
    <t>SSE</t>
  </si>
  <si>
    <t>관측 후반 강풍으로 인한 영향있음</t>
  </si>
  <si>
    <t>[18:25-19:20] IC G crash로 인해 그래프 기록 없음</t>
  </si>
  <si>
    <t>35s/26k 25s/29k</t>
  </si>
  <si>
    <t>30s23k 20s/25k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</si>
</sst>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H6" sqref="H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6">
        <v>45549</v>
      </c>
      <c r="D3" s="167"/>
      <c r="E3" s="1"/>
      <c r="F3" s="1"/>
      <c r="G3" s="1"/>
      <c r="H3" s="1"/>
      <c r="I3" s="1"/>
      <c r="J3" s="1"/>
      <c r="K3" s="66" t="s">
        <v>2</v>
      </c>
      <c r="L3" s="168">
        <f>(P31-(P32+P33))/P31*100</f>
        <v>100</v>
      </c>
      <c r="M3" s="168"/>
      <c r="N3" s="66" t="s">
        <v>3</v>
      </c>
      <c r="O3" s="168">
        <f>(P31-P33)/P31*100</f>
        <v>100</v>
      </c>
      <c r="P3" s="168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0.38611111111111113</v>
      </c>
      <c r="D9" s="8">
        <v>1.8</v>
      </c>
      <c r="E9" s="8">
        <v>9.1999999999999993</v>
      </c>
      <c r="F9" s="8">
        <v>53.5</v>
      </c>
      <c r="G9" s="36" t="s">
        <v>187</v>
      </c>
      <c r="H9" s="8">
        <v>1.8</v>
      </c>
      <c r="I9" s="36">
        <v>84.5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3.7</v>
      </c>
      <c r="E10" s="8">
        <v>4.9000000000000004</v>
      </c>
      <c r="F10" s="8">
        <v>67.8</v>
      </c>
      <c r="G10" s="36" t="s">
        <v>197</v>
      </c>
      <c r="H10" s="8">
        <v>4.5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0.78125</v>
      </c>
      <c r="D11" s="15">
        <v>3.1</v>
      </c>
      <c r="E11" s="15">
        <v>2.4</v>
      </c>
      <c r="F11" s="15">
        <v>53.7</v>
      </c>
      <c r="G11" s="36" t="s">
        <v>191</v>
      </c>
      <c r="H11" s="15">
        <v>7.3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24.395138888888887</v>
      </c>
      <c r="D12" s="19">
        <f>AVERAGE(D9:D11)</f>
        <v>2.8666666666666667</v>
      </c>
      <c r="E12" s="19">
        <f>AVERAGE(E9:E11)</f>
        <v>5.5</v>
      </c>
      <c r="F12" s="20">
        <f>AVERAGE(F9:F11)</f>
        <v>58.333333333333336</v>
      </c>
      <c r="G12" s="21"/>
      <c r="H12" s="22">
        <f>AVERAGE(H9:H11)</f>
        <v>4.5333333333333332</v>
      </c>
      <c r="I12" s="23"/>
      <c r="J12" s="24">
        <f>AVERAGE(J9:J11)</f>
        <v>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188</v>
      </c>
      <c r="G16" s="27" t="s">
        <v>189</v>
      </c>
      <c r="H16" s="116" t="s">
        <v>190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0.3263888888888889</v>
      </c>
      <c r="D17" s="28">
        <v>0.32708333333333334</v>
      </c>
      <c r="E17" s="28">
        <v>0.36736111111111108</v>
      </c>
      <c r="F17" s="28">
        <v>0.55347222222222225</v>
      </c>
      <c r="G17" s="28">
        <v>0.61597222222222225</v>
      </c>
      <c r="H17" s="28">
        <v>0.78680555555555554</v>
      </c>
      <c r="I17" s="28">
        <v>0.81041666666666667</v>
      </c>
      <c r="J17" s="28"/>
      <c r="K17" s="28"/>
      <c r="L17" s="28"/>
      <c r="M17" s="28"/>
      <c r="N17" s="28"/>
      <c r="O17" s="28"/>
      <c r="P17" s="28">
        <v>0.82361111111111107</v>
      </c>
    </row>
    <row r="18" spans="2:16" ht="14.15" customHeight="1">
      <c r="B18" s="35" t="s">
        <v>43</v>
      </c>
      <c r="C18" s="27">
        <v>37812</v>
      </c>
      <c r="D18" s="27">
        <v>37813</v>
      </c>
      <c r="E18" s="27">
        <v>37825</v>
      </c>
      <c r="F18" s="27">
        <v>37947</v>
      </c>
      <c r="G18" s="27">
        <v>37984</v>
      </c>
      <c r="H18" s="27">
        <v>38091</v>
      </c>
      <c r="I18" s="27">
        <v>38103</v>
      </c>
      <c r="J18" s="27"/>
      <c r="K18" s="27"/>
      <c r="L18" s="27"/>
      <c r="M18" s="27"/>
      <c r="N18" s="27"/>
      <c r="O18" s="27"/>
      <c r="P18" s="27">
        <v>38114</v>
      </c>
    </row>
    <row r="19" spans="2:16" ht="14.15" customHeight="1" thickBot="1">
      <c r="B19" s="13" t="s">
        <v>44</v>
      </c>
      <c r="C19" s="29"/>
      <c r="D19" s="27">
        <v>37818</v>
      </c>
      <c r="E19" s="30">
        <v>37946</v>
      </c>
      <c r="F19" s="30">
        <v>37983</v>
      </c>
      <c r="G19" s="30">
        <v>38090</v>
      </c>
      <c r="H19" s="30">
        <v>38102</v>
      </c>
      <c r="I19" s="30">
        <v>38113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6</v>
      </c>
      <c r="E20" s="33">
        <f>IF(ISNUMBER(E18),E19-E18+1,"")</f>
        <v>122</v>
      </c>
      <c r="F20" s="33">
        <f>IF(ISNUMBER(F18),F19-F18+1,"")</f>
        <v>37</v>
      </c>
      <c r="G20" s="33">
        <f>IF(ISNUMBER(G18),G19-G18+1,"")</f>
        <v>107</v>
      </c>
      <c r="H20" s="33">
        <f>IF(ISNUMBER(H18),H19-H18+1,"")</f>
        <v>12</v>
      </c>
      <c r="I20" s="33">
        <f t="shared" ref="I20:O20" si="0">IF(ISNUMBER(I18),I19-I18+1,"")</f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7" t="s">
        <v>46</v>
      </c>
      <c r="C22" s="35" t="s">
        <v>21</v>
      </c>
      <c r="D22" s="35" t="s">
        <v>23</v>
      </c>
      <c r="E22" s="35" t="s">
        <v>47</v>
      </c>
      <c r="F22" s="178" t="s">
        <v>48</v>
      </c>
      <c r="G22" s="178"/>
      <c r="H22" s="178"/>
      <c r="I22" s="178"/>
      <c r="J22" s="35" t="s">
        <v>21</v>
      </c>
      <c r="K22" s="35" t="s">
        <v>23</v>
      </c>
      <c r="L22" s="35" t="s">
        <v>47</v>
      </c>
      <c r="M22" s="178" t="s">
        <v>48</v>
      </c>
      <c r="N22" s="178"/>
      <c r="O22" s="178"/>
      <c r="P22" s="178"/>
    </row>
    <row r="23" spans="2:16" ht="13.5" customHeight="1">
      <c r="B23" s="177"/>
      <c r="C23" s="106"/>
      <c r="D23" s="106"/>
      <c r="E23" s="36" t="s">
        <v>49</v>
      </c>
      <c r="F23" s="176"/>
      <c r="G23" s="176"/>
      <c r="H23" s="176"/>
      <c r="I23" s="176"/>
      <c r="J23" s="106">
        <v>0.8125</v>
      </c>
      <c r="K23" s="106">
        <v>0.81388888888888899</v>
      </c>
      <c r="L23" s="36" t="s">
        <v>50</v>
      </c>
      <c r="M23" s="176" t="s">
        <v>200</v>
      </c>
      <c r="N23" s="176"/>
      <c r="O23" s="176"/>
      <c r="P23" s="176"/>
    </row>
    <row r="24" spans="2:16" ht="13.5" customHeight="1">
      <c r="B24" s="177"/>
      <c r="C24" s="106"/>
      <c r="D24" s="106"/>
      <c r="E24" s="113" t="s">
        <v>184</v>
      </c>
      <c r="F24" s="176"/>
      <c r="G24" s="176"/>
      <c r="H24" s="176"/>
      <c r="I24" s="176"/>
      <c r="J24" s="106"/>
      <c r="K24" s="106"/>
      <c r="L24" s="36" t="s">
        <v>180</v>
      </c>
      <c r="M24" s="176"/>
      <c r="N24" s="176"/>
      <c r="O24" s="176"/>
      <c r="P24" s="176"/>
    </row>
    <row r="25" spans="2:16" ht="13.5" customHeight="1">
      <c r="B25" s="177"/>
      <c r="C25" s="117"/>
      <c r="D25" s="117"/>
      <c r="E25" s="113" t="s">
        <v>174</v>
      </c>
      <c r="F25" s="176"/>
      <c r="G25" s="176"/>
      <c r="H25" s="176"/>
      <c r="I25" s="176"/>
      <c r="J25" s="106">
        <v>0.81527777777777777</v>
      </c>
      <c r="K25" s="106">
        <v>0.81666666666666676</v>
      </c>
      <c r="L25" s="36" t="s">
        <v>51</v>
      </c>
      <c r="M25" s="176" t="s">
        <v>201</v>
      </c>
      <c r="N25" s="176"/>
      <c r="O25" s="176"/>
      <c r="P25" s="176"/>
    </row>
    <row r="26" spans="2:16" ht="13.5" customHeight="1">
      <c r="B26" s="177"/>
      <c r="C26" s="106"/>
      <c r="D26" s="106"/>
      <c r="E26" s="113" t="s">
        <v>168</v>
      </c>
      <c r="F26" s="176"/>
      <c r="G26" s="176"/>
      <c r="H26" s="176"/>
      <c r="I26" s="176"/>
      <c r="J26" s="106"/>
      <c r="K26" s="106"/>
      <c r="L26" s="36" t="s">
        <v>181</v>
      </c>
      <c r="M26" s="176"/>
      <c r="N26" s="176"/>
      <c r="O26" s="176"/>
      <c r="P26" s="17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5" t="s">
        <v>52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0.16388888888888889</v>
      </c>
      <c r="D30" s="43">
        <v>0.16805555555555554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0.39444444444444443</v>
      </c>
    </row>
    <row r="31" spans="2:16" ht="14.15" customHeight="1">
      <c r="B31" s="37" t="s">
        <v>173</v>
      </c>
      <c r="C31" s="47">
        <v>0.18611111111111112</v>
      </c>
      <c r="D31" s="7">
        <v>0.17777777777777778</v>
      </c>
      <c r="E31" s="7">
        <v>6.25E-2</v>
      </c>
      <c r="F31" s="7"/>
      <c r="G31" s="7"/>
      <c r="H31" s="7"/>
      <c r="I31" s="7"/>
      <c r="J31" s="7"/>
      <c r="K31" s="7">
        <v>1.5972222222222224E-2</v>
      </c>
      <c r="L31" s="7"/>
      <c r="M31" s="7"/>
      <c r="N31" s="7"/>
      <c r="O31" s="48"/>
      <c r="P31" s="46">
        <f>SUM(C31:N31)</f>
        <v>0.44236111111111115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0.18611111111111112</v>
      </c>
      <c r="D34" s="110">
        <f t="shared" ref="D34:P34" si="1">D31-D32-D33</f>
        <v>0.17777777777777778</v>
      </c>
      <c r="E34" s="110">
        <f t="shared" si="1"/>
        <v>6.25E-2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1.5972222222222224E-2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0.44236111111111115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69</v>
      </c>
      <c r="C36" s="159" t="s">
        <v>194</v>
      </c>
      <c r="D36" s="159"/>
      <c r="E36" s="163" t="s">
        <v>196</v>
      </c>
      <c r="F36" s="164"/>
      <c r="G36" s="163"/>
      <c r="H36" s="164"/>
      <c r="I36" s="163"/>
      <c r="J36" s="164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 t="s">
        <v>182</v>
      </c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18" t="s">
        <v>192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193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18" t="s">
        <v>198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58" t="s">
        <v>199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175</v>
      </c>
      <c r="C54" s="147"/>
      <c r="D54" s="147"/>
      <c r="E54" s="147"/>
      <c r="F54" s="112">
        <v>936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71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73</v>
      </c>
      <c r="O57" s="135"/>
      <c r="P57" s="138"/>
    </row>
    <row r="58" spans="2:16" ht="17.149999999999999" customHeight="1">
      <c r="B58" s="139" t="s">
        <v>74</v>
      </c>
      <c r="C58" s="140"/>
      <c r="D58" s="141"/>
      <c r="E58" s="139" t="s">
        <v>75</v>
      </c>
      <c r="F58" s="140"/>
      <c r="G58" s="141"/>
      <c r="H58" s="140" t="s">
        <v>76</v>
      </c>
      <c r="I58" s="140"/>
      <c r="J58" s="140"/>
      <c r="K58" s="142" t="s">
        <v>77</v>
      </c>
      <c r="L58" s="140"/>
      <c r="M58" s="143"/>
      <c r="N58" s="144"/>
      <c r="O58" s="140"/>
      <c r="P58" s="145"/>
    </row>
    <row r="59" spans="2:16" ht="20.149999999999999" customHeight="1">
      <c r="B59" s="121" t="s">
        <v>78</v>
      </c>
      <c r="C59" s="122"/>
      <c r="D59" s="58">
        <v>7</v>
      </c>
      <c r="E59" s="121" t="s">
        <v>79</v>
      </c>
      <c r="F59" s="122"/>
      <c r="G59" s="58" t="b">
        <v>1</v>
      </c>
      <c r="H59" s="129" t="s">
        <v>80</v>
      </c>
      <c r="I59" s="122"/>
      <c r="J59" s="58" t="b">
        <v>1</v>
      </c>
      <c r="K59" s="129" t="s">
        <v>81</v>
      </c>
      <c r="L59" s="122"/>
      <c r="M59" s="58" t="b">
        <v>1</v>
      </c>
      <c r="N59" s="130" t="s">
        <v>82</v>
      </c>
      <c r="O59" s="122"/>
      <c r="P59" s="58" t="b">
        <v>1</v>
      </c>
    </row>
    <row r="60" spans="2:16" ht="20.149999999999999" customHeight="1">
      <c r="B60" s="121" t="s">
        <v>83</v>
      </c>
      <c r="C60" s="122"/>
      <c r="D60" s="58" t="b">
        <v>1</v>
      </c>
      <c r="E60" s="121" t="s">
        <v>84</v>
      </c>
      <c r="F60" s="122"/>
      <c r="G60" s="58" t="b">
        <v>1</v>
      </c>
      <c r="H60" s="129" t="s">
        <v>85</v>
      </c>
      <c r="I60" s="122"/>
      <c r="J60" s="58" t="b">
        <v>1</v>
      </c>
      <c r="K60" s="129" t="s">
        <v>86</v>
      </c>
      <c r="L60" s="122"/>
      <c r="M60" s="58" t="b">
        <v>1</v>
      </c>
      <c r="N60" s="130" t="s">
        <v>87</v>
      </c>
      <c r="O60" s="122"/>
      <c r="P60" s="58" t="b">
        <v>1</v>
      </c>
    </row>
    <row r="61" spans="2:16" ht="20.149999999999999" customHeight="1">
      <c r="B61" s="121" t="s">
        <v>88</v>
      </c>
      <c r="C61" s="122"/>
      <c r="D61" s="58" t="b">
        <v>1</v>
      </c>
      <c r="E61" s="121" t="s">
        <v>89</v>
      </c>
      <c r="F61" s="122"/>
      <c r="G61" s="58" t="b">
        <v>1</v>
      </c>
      <c r="H61" s="129" t="s">
        <v>90</v>
      </c>
      <c r="I61" s="122"/>
      <c r="J61" s="58" t="b">
        <v>1</v>
      </c>
      <c r="K61" s="129" t="s">
        <v>91</v>
      </c>
      <c r="L61" s="122"/>
      <c r="M61" s="58" t="b">
        <v>1</v>
      </c>
      <c r="N61" s="130" t="s">
        <v>92</v>
      </c>
      <c r="O61" s="122"/>
      <c r="P61" s="58" t="b">
        <v>1</v>
      </c>
    </row>
    <row r="62" spans="2:16" ht="20.149999999999999" customHeight="1">
      <c r="B62" s="129" t="s">
        <v>90</v>
      </c>
      <c r="C62" s="122"/>
      <c r="D62" s="58" t="b">
        <v>1</v>
      </c>
      <c r="E62" s="121" t="s">
        <v>93</v>
      </c>
      <c r="F62" s="122"/>
      <c r="G62" s="58" t="b">
        <v>1</v>
      </c>
      <c r="H62" s="129" t="s">
        <v>94</v>
      </c>
      <c r="I62" s="122"/>
      <c r="J62" s="58" t="b">
        <v>0</v>
      </c>
      <c r="K62" s="129" t="s">
        <v>95</v>
      </c>
      <c r="L62" s="122"/>
      <c r="M62" s="58" t="b">
        <v>1</v>
      </c>
      <c r="N62" s="130" t="s">
        <v>85</v>
      </c>
      <c r="O62" s="122"/>
      <c r="P62" s="58" t="b">
        <v>1</v>
      </c>
    </row>
    <row r="63" spans="2:16" ht="20.149999999999999" customHeight="1">
      <c r="B63" s="129" t="s">
        <v>96</v>
      </c>
      <c r="C63" s="122"/>
      <c r="D63" s="58" t="b">
        <v>1</v>
      </c>
      <c r="E63" s="121" t="s">
        <v>97</v>
      </c>
      <c r="F63" s="122"/>
      <c r="G63" s="58" t="b">
        <v>1</v>
      </c>
      <c r="H63" s="68"/>
      <c r="I63" s="69"/>
      <c r="J63" s="70"/>
      <c r="K63" s="129" t="s">
        <v>98</v>
      </c>
      <c r="L63" s="122"/>
      <c r="M63" s="58" t="b">
        <v>1</v>
      </c>
      <c r="N63" s="130" t="s">
        <v>169</v>
      </c>
      <c r="O63" s="122"/>
      <c r="P63" s="58" t="b">
        <v>1</v>
      </c>
    </row>
    <row r="64" spans="2:16" ht="20.149999999999999" customHeight="1">
      <c r="B64" s="129" t="s">
        <v>99</v>
      </c>
      <c r="C64" s="122"/>
      <c r="D64" s="58" t="b">
        <v>0</v>
      </c>
      <c r="E64" s="121" t="s">
        <v>100</v>
      </c>
      <c r="F64" s="122"/>
      <c r="G64" s="58" t="b">
        <v>1</v>
      </c>
      <c r="H64" s="71"/>
      <c r="I64" s="72"/>
      <c r="J64" s="73"/>
      <c r="K64" s="131" t="s">
        <v>101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164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107</v>
      </c>
      <c r="C69" s="123"/>
      <c r="D69" s="81"/>
      <c r="E69" s="81"/>
      <c r="F69" s="125" t="s">
        <v>108</v>
      </c>
      <c r="G69" s="127" t="s">
        <v>109</v>
      </c>
      <c r="H69" s="81"/>
      <c r="I69" s="123" t="s">
        <v>110</v>
      </c>
      <c r="J69" s="123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-162.19999999999999</v>
      </c>
      <c r="D72" s="60">
        <v>-166</v>
      </c>
      <c r="E72" s="100" t="s">
        <v>120</v>
      </c>
      <c r="F72" s="60">
        <v>19.100000000000001</v>
      </c>
      <c r="G72" s="60">
        <v>20.100000000000001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-157.30000000000001</v>
      </c>
      <c r="D73" s="60">
        <v>-161.4</v>
      </c>
      <c r="E73" s="102" t="s">
        <v>124</v>
      </c>
      <c r="F73" s="61">
        <v>40.1</v>
      </c>
      <c r="G73" s="61">
        <v>24.6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-207.9</v>
      </c>
      <c r="D74" s="60">
        <v>-209.4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-123.9</v>
      </c>
      <c r="D75" s="60">
        <v>-133</v>
      </c>
      <c r="E75" s="102" t="s">
        <v>134</v>
      </c>
      <c r="F75" s="62">
        <v>35</v>
      </c>
      <c r="G75" s="62">
        <v>30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30.9</v>
      </c>
      <c r="D76" s="60">
        <v>27</v>
      </c>
      <c r="E76" s="102" t="s">
        <v>139</v>
      </c>
      <c r="F76" s="62">
        <v>40</v>
      </c>
      <c r="G76" s="62">
        <v>35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27.1</v>
      </c>
      <c r="D77" s="60">
        <v>23.8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24.8</v>
      </c>
      <c r="D78" s="60">
        <v>21.7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23.5</v>
      </c>
      <c r="D79" s="60">
        <v>20.6</v>
      </c>
      <c r="E79" s="100" t="s">
        <v>154</v>
      </c>
      <c r="F79" s="60">
        <v>15.4</v>
      </c>
      <c r="G79" s="60">
        <v>5.0999999999999996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3.9100000000000002E-5</v>
      </c>
      <c r="D80" s="64">
        <v>3.7599999999999999E-5</v>
      </c>
      <c r="E80" s="102" t="s">
        <v>159</v>
      </c>
      <c r="F80" s="61">
        <v>53.6</v>
      </c>
      <c r="G80" s="61">
        <v>60.9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9" t="s">
        <v>163</v>
      </c>
      <c r="C84" s="169"/>
    </row>
    <row r="85" spans="2:16" ht="15" customHeight="1">
      <c r="B85" s="170" t="s">
        <v>186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>
      <c r="B86" s="173" t="s">
        <v>195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2024-09-14T19:59:02Z</dcterms:modified>
</cp:coreProperties>
</file>