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<sst xmlns="http://schemas.openxmlformats.org/spreadsheetml/2006/main" count="210" uniqueCount="199">
  <si>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</si>
  <si>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</si>
  <si>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</si>
  <si>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</si>
  <si>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</si>
  <si>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</si>
  <si>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</si>
  <si>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</si>
  <si>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</si>
  <si>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</si>
  <si>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</si>
  <si>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</si>
  <si>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</si>
  <si>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</si>
  <si>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</si>
  <si>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</si>
  <si>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</si>
  <si>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</si>
  <si>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</si>
  <si>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</si>
  <si>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</si>
  <si>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</si>
  <si>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</si>
  <si>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</si>
  <si>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</si>
  <si>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</si>
  <si>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</si>
  <si>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</si>
  <si>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</si>
  <si>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</si>
  <si>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</si>
  <si>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</si>
  <si>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</si>
  <si>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</si>
  <si>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</si>
  <si>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</si>
  <si>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</si>
  <si>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</si>
  <si>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</si>
  <si>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</si>
  <si>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</si>
  <si>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</si>
  <si>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</si>
  <si>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</si>
  <si>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</si>
  <si>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</si>
  <si>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</si>
  <si>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</si>
  <si>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</si>
  <si>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</si>
  <si>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</si>
  <si>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</si>
  <si>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</si>
  <si>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</si>
  <si>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</si>
  <si>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</si>
  <si>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</si>
  <si>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</si>
  <si>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</si>
  <si>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</si>
  <si>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</si>
  <si>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</si>
  <si>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</si>
  <si>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</si>
  <si>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</si>
  <si>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</si>
  <si>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</si>
  <si>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</si>
  <si>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</si>
  <si>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</si>
  <si>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</si>
  <si>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</si>
  <si>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</si>
  <si>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</si>
  <si>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</si>
  <si>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</si>
  <si>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</si>
  <si>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</si>
  <si>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</si>
  <si>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</si>
  <si>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</si>
  <si>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</si>
  <si>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</si>
  <si>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</si>
  <si>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</si>
  <si>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</si>
  <si>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</si>
  <si>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</si>
  <si>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</si>
  <si>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</si>
  <si>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</si>
  <si>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</si>
  <si>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</si>
  <si>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</si>
  <si>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</si>
  <si>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</si>
  <si>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</si>
  <si>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</si>
  <si>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</si>
  <si>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</si>
  <si>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</si>
  <si>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</si>
  <si>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</si>
  <si>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</si>
  <si>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</si>
  <si>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</si>
  <si>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</si>
  <si>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</si>
  <si>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</si>
  <si>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</si>
  <si>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</si>
  <si>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</si>
  <si>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</si>
  <si>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</si>
  <si>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</si>
  <si>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</si>
  <si>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</si>
  <si>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</si>
  <si>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</si>
  <si>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</si>
  <si>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</si>
  <si>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</si>
  <si>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</si>
  <si>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</si>
  <si>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</si>
  <si>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</si>
  <si>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</si>
  <si>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</si>
  <si>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</si>
  <si>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</si>
  <si>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</si>
  <si>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</si>
  <si>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</si>
  <si>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</si>
  <si>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</si>
  <si>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</si>
  <si>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</si>
  <si>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</si>
  <si>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</si>
  <si>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</si>
  <si>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</si>
  <si>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</si>
  <si>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</si>
  <si>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</si>
  <si>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</si>
  <si>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</si>
  <si>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</si>
  <si>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</si>
  <si>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</si>
  <si>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</si>
  <si>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</si>
  <si>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</si>
  <si>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</si>
  <si>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</si>
  <si>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</si>
  <si>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</si>
  <si>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</si>
  <si>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</si>
  <si>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</si>
  <si>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</si>
  <si>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</si>
  <si>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</si>
  <si>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</si>
  <si>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</si>
  <si>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</si>
  <si>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</si>
  <si>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</si>
  <si>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</si>
  <si>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</si>
  <si>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</si>
  <si>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</si>
  <si>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</si>
  <si>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</si>
  <si>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</si>
  <si>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</si>
  <si>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</si>
  <si>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</si>
  <si>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</si>
  <si>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</si>
  <si>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</si>
  <si>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</si>
  <si>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</si>
  <si>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</si>
  <si>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</si>
  <si>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KAMP</t>
  </si>
  <si>
    <t>V</t>
  </si>
  <si>
    <t>TMT</t>
  </si>
  <si>
    <t>김예은</t>
  </si>
  <si>
    <t>월령 40%이하로 방풍막 해제</t>
  </si>
  <si>
    <t>DIR-KSP</t>
  </si>
  <si>
    <t>9s/21k 16s/21k 21s/25k</t>
  </si>
  <si>
    <t>10s/28k 14s/26k 19s/25k</t>
  </si>
  <si>
    <t>M_034602-034603:M/N</t>
  </si>
  <si>
    <t>ESE</t>
  </si>
  <si>
    <t>NE</t>
  </si>
  <si>
    <t>W</t>
  </si>
  <si>
    <t>반사율 측정함</t>
  </si>
  <si>
    <t>30s/26k 20s/24k</t>
  </si>
  <si>
    <t>27s/22k 21s/27k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</si>
</sst>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85" zoomScale="130" zoomScaleNormal="130" workbookViewId="0">
      <selection activeCell="B48" sqref="B48:P4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45536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100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0.38055555555555554</v>
      </c>
      <c r="D9" s="8">
        <v>1</v>
      </c>
      <c r="E9" s="8">
        <v>15.2</v>
      </c>
      <c r="F9" s="8">
        <v>55.9</v>
      </c>
      <c r="G9" s="36" t="s">
        <v>193</v>
      </c>
      <c r="H9" s="8">
        <v>1</v>
      </c>
      <c r="I9" s="36">
        <v>4.7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1.4</v>
      </c>
      <c r="E10" s="8">
        <v>14.2</v>
      </c>
      <c r="F10" s="8">
        <v>44.5</v>
      </c>
      <c r="G10" s="36" t="s">
        <v>194</v>
      </c>
      <c r="H10" s="8">
        <v>2.2000000000000002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0.79236111111111107</v>
      </c>
      <c r="D11" s="15">
        <v>1.6</v>
      </c>
      <c r="E11" s="15">
        <v>10.9</v>
      </c>
      <c r="F11" s="15">
        <v>35.6</v>
      </c>
      <c r="G11" s="36" t="s">
        <v>195</v>
      </c>
      <c r="H11" s="15">
        <v>0.7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24.411805555555553</v>
      </c>
      <c r="D12" s="19">
        <f>AVERAGE(D9:D11)</f>
        <v>1.3333333333333333</v>
      </c>
      <c r="E12" s="19">
        <f>AVERAGE(E9:E11)</f>
        <v>13.433333333333332</v>
      </c>
      <c r="F12" s="20">
        <f>AVERAGE(F9:F11)</f>
        <v>45.333333333333336</v>
      </c>
      <c r="G12" s="21"/>
      <c r="H12" s="22">
        <f>AVERAGE(H9:H11)</f>
        <v>1.3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184</v>
      </c>
      <c r="G16" s="27" t="s">
        <v>189</v>
      </c>
      <c r="H16" s="116" t="s">
        <v>186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0.33333333333333331</v>
      </c>
      <c r="D17" s="28">
        <v>0.3347222222222222</v>
      </c>
      <c r="E17" s="28">
        <v>0.3611111111111111</v>
      </c>
      <c r="F17" s="28">
        <v>0.58750000000000002</v>
      </c>
      <c r="G17" s="28">
        <v>0.65277777777777779</v>
      </c>
      <c r="H17" s="28">
        <v>0.79722222222222217</v>
      </c>
      <c r="I17" s="28">
        <v>0.82152777777777775</v>
      </c>
      <c r="J17" s="28"/>
      <c r="K17" s="28"/>
      <c r="L17" s="28"/>
      <c r="M17" s="28"/>
      <c r="N17" s="28"/>
      <c r="O17" s="28"/>
      <c r="P17" s="28">
        <v>0.83194444444444438</v>
      </c>
    </row>
    <row r="18" spans="2:16" ht="14.15" customHeight="1">
      <c r="B18" s="35" t="s">
        <v>43</v>
      </c>
      <c r="C18" s="27">
        <v>34561</v>
      </c>
      <c r="D18" s="27">
        <v>34562</v>
      </c>
      <c r="E18" s="27">
        <v>34580</v>
      </c>
      <c r="F18" s="27">
        <v>34728</v>
      </c>
      <c r="G18" s="27">
        <v>34771</v>
      </c>
      <c r="H18" s="27">
        <v>34867</v>
      </c>
      <c r="I18" s="27">
        <v>34879</v>
      </c>
      <c r="J18" s="27"/>
      <c r="K18" s="27"/>
      <c r="L18" s="27"/>
      <c r="M18" s="27"/>
      <c r="N18" s="27"/>
      <c r="O18" s="27"/>
      <c r="P18" s="27">
        <v>34890</v>
      </c>
    </row>
    <row r="19" spans="2:16" ht="14.15" customHeight="1" thickBot="1">
      <c r="B19" s="13" t="s">
        <v>44</v>
      </c>
      <c r="C19" s="29"/>
      <c r="D19" s="27">
        <v>34573</v>
      </c>
      <c r="E19" s="30">
        <v>34727</v>
      </c>
      <c r="F19" s="30">
        <v>34770</v>
      </c>
      <c r="G19" s="30">
        <v>34866</v>
      </c>
      <c r="H19" s="30">
        <v>34878</v>
      </c>
      <c r="I19" s="30">
        <v>34889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>IF(ISNUMBER(E18),E19-E18+1,"")</f>
        <v>148</v>
      </c>
      <c r="F20" s="33">
        <f>IF(ISNUMBER(F18),F19-F18+1,"")</f>
        <v>43</v>
      </c>
      <c r="G20" s="33">
        <f>IF(ISNUMBER(G18),G19-G18+1,"")</f>
        <v>96</v>
      </c>
      <c r="H20" s="33">
        <f>IF(ISNUMBER(H18),H19-H18+1,"")</f>
        <v>12</v>
      </c>
      <c r="I20" s="33">
        <f t="shared" ref="I20:O20" si="0">IF(ISNUMBER(I18),I19-I18+1,"")</f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>
        <v>0.34166666666666662</v>
      </c>
      <c r="D23" s="106">
        <v>0.34375</v>
      </c>
      <c r="E23" s="36" t="s">
        <v>49</v>
      </c>
      <c r="F23" s="135" t="s">
        <v>191</v>
      </c>
      <c r="G23" s="135"/>
      <c r="H23" s="135"/>
      <c r="I23" s="135"/>
      <c r="J23" s="106">
        <v>0.82152777777777775</v>
      </c>
      <c r="K23" s="106">
        <v>0.82291666666666663</v>
      </c>
      <c r="L23" s="36" t="s">
        <v>50</v>
      </c>
      <c r="M23" s="135" t="s">
        <v>197</v>
      </c>
      <c r="N23" s="135"/>
      <c r="O23" s="135"/>
      <c r="P23" s="135"/>
    </row>
    <row r="24" spans="2:16" ht="13.5" customHeight="1">
      <c r="B24" s="136"/>
      <c r="C24" s="106"/>
      <c r="D24" s="106"/>
      <c r="E24" s="113" t="s">
        <v>185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>
        <v>0.3444444444444445</v>
      </c>
      <c r="D25" s="117">
        <v>0.34652777777777777</v>
      </c>
      <c r="E25" s="113" t="s">
        <v>174</v>
      </c>
      <c r="F25" s="135" t="s">
        <v>190</v>
      </c>
      <c r="G25" s="135"/>
      <c r="H25" s="135"/>
      <c r="I25" s="135"/>
      <c r="J25" s="106">
        <v>0.8256944444444444</v>
      </c>
      <c r="K25" s="106">
        <v>0.82708333333333339</v>
      </c>
      <c r="L25" s="36" t="s">
        <v>51</v>
      </c>
      <c r="M25" s="135" t="s">
        <v>198</v>
      </c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0.20486111111111113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0.14444444444444446</v>
      </c>
      <c r="O30" s="45"/>
      <c r="P30" s="46">
        <f>SUM(C30:J30,L30:N30)</f>
        <v>0.41180555555555565</v>
      </c>
    </row>
    <row r="31" spans="2:16" ht="14.15" customHeight="1">
      <c r="B31" s="37" t="s">
        <v>173</v>
      </c>
      <c r="C31" s="47">
        <v>0.22638888888888889</v>
      </c>
      <c r="D31" s="7">
        <v>0.14444444444444446</v>
      </c>
      <c r="E31" s="7">
        <v>6.5277777777777782E-2</v>
      </c>
      <c r="F31" s="7"/>
      <c r="G31" s="7"/>
      <c r="H31" s="7"/>
      <c r="I31" s="7"/>
      <c r="J31" s="7"/>
      <c r="K31" s="7">
        <v>1.5972222222222224E-2</v>
      </c>
      <c r="L31" s="7"/>
      <c r="M31" s="7"/>
      <c r="N31" s="7"/>
      <c r="O31" s="48"/>
      <c r="P31" s="46">
        <f>SUM(C31:N31)</f>
        <v>0.45208333333333334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0.22638888888888889</v>
      </c>
      <c r="D34" s="110">
        <f t="shared" ref="D34:P34" si="1">D31-D32-D33</f>
        <v>0.14444444444444446</v>
      </c>
      <c r="E34" s="110">
        <f t="shared" si="1"/>
        <v>6.5277777777777782E-2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1.5972222222222224E-2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0.45208333333333334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 t="s">
        <v>192</v>
      </c>
      <c r="D36" s="138"/>
      <c r="E36" s="139"/>
      <c r="F36" s="140"/>
      <c r="G36" s="139"/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6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4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175</v>
      </c>
      <c r="C54" s="162"/>
      <c r="D54" s="162"/>
      <c r="E54" s="162"/>
      <c r="F54" s="112">
        <v>1640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-161.69999999999999</v>
      </c>
      <c r="D72" s="60">
        <v>-163.80000000000001</v>
      </c>
      <c r="E72" s="100" t="s">
        <v>120</v>
      </c>
      <c r="F72" s="60">
        <v>23.8</v>
      </c>
      <c r="G72" s="60">
        <v>19.600000000000001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-156.69999999999999</v>
      </c>
      <c r="D73" s="60">
        <v>-159.1</v>
      </c>
      <c r="E73" s="102" t="s">
        <v>124</v>
      </c>
      <c r="F73" s="61">
        <v>34.4</v>
      </c>
      <c r="G73" s="61">
        <v>29.7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-173</v>
      </c>
      <c r="D74" s="60">
        <v>-174.6</v>
      </c>
      <c r="E74" s="102" t="s">
        <v>129</v>
      </c>
      <c r="F74" s="62">
        <v>15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-123.5</v>
      </c>
      <c r="D75" s="60">
        <v>-127.5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33</v>
      </c>
      <c r="D76" s="60">
        <v>28.7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29.2</v>
      </c>
      <c r="D77" s="60">
        <v>25.1</v>
      </c>
      <c r="E77" s="102" t="s">
        <v>144</v>
      </c>
      <c r="F77" s="62">
        <v>260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27</v>
      </c>
      <c r="D78" s="60">
        <v>22.9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25.8</v>
      </c>
      <c r="D79" s="60">
        <v>21.6</v>
      </c>
      <c r="E79" s="100" t="s">
        <v>154</v>
      </c>
      <c r="F79" s="60">
        <v>16.2</v>
      </c>
      <c r="G79" s="60">
        <v>11.8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6.9400000000000006E-5</v>
      </c>
      <c r="D80" s="64">
        <v>9.8900000000000005E-5</v>
      </c>
      <c r="E80" s="102" t="s">
        <v>159</v>
      </c>
      <c r="F80" s="61">
        <v>59.4</v>
      </c>
      <c r="G80" s="61">
        <v>42.1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188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196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2024-09-01T20:06:32Z</dcterms:modified>
</cp:coreProperties>
</file>