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<sst xmlns="http://schemas.openxmlformats.org/spreadsheetml/2006/main" count="217" uniqueCount="206">
  <si>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</si>
  <si>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</si>
  <si>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</si>
  <si>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</si>
  <si>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</si>
  <si>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</si>
  <si>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</si>
  <si>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</si>
  <si>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</si>
  <si>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</si>
  <si>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</si>
  <si>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</si>
  <si>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</si>
  <si>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</si>
  <si>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</si>
  <si>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</si>
  <si>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</si>
  <si>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</si>
  <si>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</si>
  <si>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</si>
  <si>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</si>
  <si>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</si>
  <si>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</si>
  <si>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</si>
  <si>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</si>
  <si>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</si>
  <si>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</si>
  <si>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</si>
  <si>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</si>
  <si>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</si>
  <si>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</si>
  <si>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</si>
  <si>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</si>
  <si>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</si>
  <si>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</si>
  <si>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</si>
  <si>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</si>
  <si>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</si>
  <si>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</si>
  <si>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</si>
  <si>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</si>
  <si>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</si>
  <si>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</si>
  <si>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</si>
  <si>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</si>
  <si>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</si>
  <si>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</si>
  <si>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</si>
  <si>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</si>
  <si>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</si>
  <si>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</si>
  <si>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</si>
  <si>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</si>
  <si>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</si>
  <si>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</si>
  <si>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</si>
  <si>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</si>
  <si>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</si>
  <si>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</si>
  <si>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</si>
  <si>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</si>
  <si>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</si>
  <si>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</si>
  <si>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</si>
  <si>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</si>
  <si>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</si>
  <si>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</si>
  <si>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</si>
  <si>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</si>
  <si>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</si>
  <si>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</si>
  <si>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</si>
  <si>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</si>
  <si>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</si>
  <si>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</si>
  <si>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</si>
  <si>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</si>
  <si>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</si>
  <si>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</si>
  <si>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</si>
  <si>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</si>
  <si>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</si>
  <si>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</si>
  <si>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</si>
  <si>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</si>
  <si>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</si>
  <si>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</si>
  <si>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</si>
  <si>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</si>
  <si>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</si>
  <si>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</si>
  <si>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</si>
  <si>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</si>
  <si>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</si>
  <si>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</si>
  <si>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</si>
  <si>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</si>
  <si>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</si>
  <si>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</si>
  <si>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</si>
  <si>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</si>
  <si>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</si>
  <si>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</si>
  <si>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</si>
  <si>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</si>
  <si>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</si>
  <si>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</si>
  <si>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</si>
  <si>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</si>
  <si>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</si>
  <si>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</si>
  <si>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</si>
  <si>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</si>
  <si>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</si>
  <si>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</si>
  <si>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</si>
  <si>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</si>
  <si>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</si>
  <si>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</si>
  <si>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</si>
  <si>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</si>
  <si>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</si>
  <si>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</si>
  <si>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</si>
  <si>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</si>
  <si>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</si>
  <si>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</si>
  <si>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</si>
  <si>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</si>
  <si>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</si>
  <si>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</si>
  <si>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</si>
  <si>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</si>
  <si>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</si>
  <si>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</si>
  <si>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</si>
  <si>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</si>
  <si>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</si>
  <si>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</si>
  <si>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</si>
  <si>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</si>
  <si>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</si>
  <si>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</si>
  <si>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</si>
  <si>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</si>
  <si>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</si>
  <si>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</si>
  <si>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</si>
  <si>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</si>
  <si>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</si>
  <si>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</si>
  <si>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</si>
  <si>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</si>
  <si>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</si>
  <si>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</si>
  <si>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</si>
  <si>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</si>
  <si>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</si>
  <si>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</si>
  <si>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</si>
  <si>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</si>
  <si>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</si>
  <si>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</si>
  <si>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</si>
  <si>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</si>
  <si>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</si>
  <si>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</si>
  <si>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</si>
  <si>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</si>
  <si>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</si>
  <si>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</si>
  <si>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</si>
  <si>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</si>
  <si>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</si>
  <si>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</si>
  <si>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</si>
  <si>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</si>
  <si>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</si>
  <si>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</si>
  <si>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</si>
  <si>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</si>
  <si>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</si>
  <si>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</si>
  <si>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</si>
  <si>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</si>
  <si>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월령 40%이상로 방풍막 연결</t>
  </si>
  <si>
    <t>S</t>
  </si>
  <si>
    <t>KAMP</t>
  </si>
  <si>
    <t>ESE</t>
  </si>
  <si>
    <t>V</t>
  </si>
  <si>
    <t>TMT</t>
  </si>
  <si>
    <t>김예은</t>
  </si>
  <si>
    <t>20s/26k 25s/23k</t>
  </si>
  <si>
    <t>10s/24k 14s/22k</t>
  </si>
  <si>
    <t>E_033285</t>
  </si>
  <si>
    <t>E_033285 바람의 영향이나 obs agent에 경고 문구는 없지만 망원경이 관측 위치를 잡지 못해서 수동관측함/ EIB 재실행 후 정상화 됨</t>
  </si>
  <si>
    <t>M_033286-033287:N</t>
  </si>
  <si>
    <t>M_033340-033341:T</t>
  </si>
  <si>
    <t>M_033413-033414:K</t>
  </si>
  <si>
    <t>M_033520</t>
  </si>
  <si>
    <t>T_033285</t>
  </si>
  <si>
    <t>WSW</t>
  </si>
  <si>
    <t>35s/21k 26s/24k 16s/21k</t>
  </si>
  <si>
    <t>28s/27k 11s/28k</t>
  </si>
  <si>
    <t>T_033285 tracking error가 있었으나 원인을 찾지 못함</t>
  </si>
  <si>
    <t>관측 마무리 bias를 촬영하는 중에 IC S,K, Gui 종료 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</si>
</sst>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37" zoomScale="130" zoomScaleNormal="130" workbookViewId="0">
      <selection activeCell="B46" sqref="B46:P4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45532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191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0.37916666666666665</v>
      </c>
      <c r="D9" s="8">
        <v>1.3</v>
      </c>
      <c r="E9" s="8">
        <v>16.600000000000001</v>
      </c>
      <c r="F9" s="8">
        <v>29.9</v>
      </c>
      <c r="G9" s="36" t="s">
        <v>188</v>
      </c>
      <c r="H9" s="8">
        <v>2</v>
      </c>
      <c r="I9" s="36">
        <v>36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2.4</v>
      </c>
      <c r="E10" s="8">
        <v>13.7</v>
      </c>
      <c r="F10" s="8">
        <v>49.2</v>
      </c>
      <c r="G10" s="36" t="s">
        <v>201</v>
      </c>
      <c r="H10" s="8">
        <v>6.9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0.79513888888888884</v>
      </c>
      <c r="D11" s="15">
        <v>2.1</v>
      </c>
      <c r="E11" s="15">
        <v>10.3</v>
      </c>
      <c r="F11" s="15">
        <v>46.5</v>
      </c>
      <c r="G11" s="36" t="s">
        <v>186</v>
      </c>
      <c r="H11" s="15">
        <v>3.2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24.415972222222223</v>
      </c>
      <c r="D12" s="19">
        <f>AVERAGE(D9:D11)</f>
        <v>1.9333333333333336</v>
      </c>
      <c r="E12" s="19">
        <f>AVERAGE(E9:E11)</f>
        <v>13.533333333333333</v>
      </c>
      <c r="F12" s="20">
        <f>AVERAGE(F9:F11)</f>
        <v>41.866666666666667</v>
      </c>
      <c r="G12" s="21"/>
      <c r="H12" s="22">
        <f>AVERAGE(H9:H11)</f>
        <v>4.0333333333333341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187</v>
      </c>
      <c r="G16" s="27" t="s">
        <v>184</v>
      </c>
      <c r="H16" s="116" t="s">
        <v>190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0.33124999999999999</v>
      </c>
      <c r="D17" s="28">
        <v>0.33263888888888887</v>
      </c>
      <c r="E17" s="28">
        <v>0.35972222222222222</v>
      </c>
      <c r="F17" s="28">
        <v>0.59722222222222221</v>
      </c>
      <c r="G17" s="28">
        <v>0.66180555555555554</v>
      </c>
      <c r="H17" s="28">
        <v>0.80347222222222225</v>
      </c>
      <c r="I17" s="28">
        <v>0.82500000000000007</v>
      </c>
      <c r="J17" s="28"/>
      <c r="K17" s="28"/>
      <c r="L17" s="28"/>
      <c r="M17" s="28"/>
      <c r="N17" s="28"/>
      <c r="O17" s="28"/>
      <c r="P17" s="28">
        <v>0.84027777777777779</v>
      </c>
    </row>
    <row r="18" spans="2:16" ht="14.15" customHeight="1">
      <c r="B18" s="35" t="s">
        <v>43</v>
      </c>
      <c r="C18" s="27">
        <v>33245</v>
      </c>
      <c r="D18" s="27">
        <v>33246</v>
      </c>
      <c r="E18" s="27">
        <v>33264</v>
      </c>
      <c r="F18" s="27">
        <v>33413</v>
      </c>
      <c r="G18" s="27">
        <v>33454</v>
      </c>
      <c r="H18" s="27">
        <v>33545</v>
      </c>
      <c r="I18" s="27">
        <v>33557</v>
      </c>
      <c r="J18" s="27"/>
      <c r="K18" s="27"/>
      <c r="L18" s="27"/>
      <c r="M18" s="27"/>
      <c r="N18" s="27"/>
      <c r="O18" s="27"/>
      <c r="P18" s="27">
        <v>33569</v>
      </c>
    </row>
    <row r="19" spans="2:16" ht="14.15" customHeight="1" thickBot="1">
      <c r="B19" s="13" t="s">
        <v>44</v>
      </c>
      <c r="C19" s="29"/>
      <c r="D19" s="27">
        <v>33257</v>
      </c>
      <c r="E19" s="30">
        <v>33412</v>
      </c>
      <c r="F19" s="30">
        <v>33453</v>
      </c>
      <c r="G19" s="30">
        <v>33544</v>
      </c>
      <c r="H19" s="30">
        <v>33556</v>
      </c>
      <c r="I19" s="30">
        <v>33568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149</v>
      </c>
      <c r="F20" s="33">
        <f>IF(ISNUMBER(F18),F19-F18+1,"")</f>
        <v>41</v>
      </c>
      <c r="G20" s="33">
        <f>IF(ISNUMBER(G18),G19-G18+1,"")</f>
        <v>91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>
        <v>0.34027777777777773</v>
      </c>
      <c r="D23" s="106">
        <v>0.34166666666666662</v>
      </c>
      <c r="E23" s="36" t="s">
        <v>49</v>
      </c>
      <c r="F23" s="135" t="s">
        <v>193</v>
      </c>
      <c r="G23" s="135"/>
      <c r="H23" s="135"/>
      <c r="I23" s="135"/>
      <c r="J23" s="106">
        <v>0.82500000000000007</v>
      </c>
      <c r="K23" s="106">
        <v>0.82777777777777783</v>
      </c>
      <c r="L23" s="36" t="s">
        <v>50</v>
      </c>
      <c r="M23" s="135" t="s">
        <v>202</v>
      </c>
      <c r="N23" s="135"/>
      <c r="O23" s="135"/>
      <c r="P23" s="135"/>
    </row>
    <row r="24" spans="2:16" ht="13.5" customHeight="1">
      <c r="B24" s="136"/>
      <c r="C24" s="106"/>
      <c r="D24" s="106"/>
      <c r="E24" s="113" t="s">
        <v>189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>
        <v>0.3444444444444445</v>
      </c>
      <c r="D25" s="117">
        <v>0.34583333333333338</v>
      </c>
      <c r="E25" s="113" t="s">
        <v>174</v>
      </c>
      <c r="F25" s="135" t="s">
        <v>192</v>
      </c>
      <c r="G25" s="135"/>
      <c r="H25" s="135"/>
      <c r="I25" s="135"/>
      <c r="J25" s="106">
        <v>0.82986111111111116</v>
      </c>
      <c r="K25" s="106">
        <v>0.83263888888888893</v>
      </c>
      <c r="L25" s="36" t="s">
        <v>51</v>
      </c>
      <c r="M25" s="135" t="s">
        <v>203</v>
      </c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0.21736111111111112</v>
      </c>
      <c r="D30" s="43">
        <v>0.1361111111111111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0.41597222222222219</v>
      </c>
    </row>
    <row r="31" spans="2:16" ht="14.15" customHeight="1">
      <c r="B31" s="37" t="s">
        <v>173</v>
      </c>
      <c r="C31" s="47">
        <v>0.23750000000000002</v>
      </c>
      <c r="D31" s="7">
        <v>0.14166666666666666</v>
      </c>
      <c r="E31" s="7">
        <v>6.458333333333334E-2</v>
      </c>
      <c r="F31" s="7"/>
      <c r="G31" s="7"/>
      <c r="H31" s="7"/>
      <c r="I31" s="7"/>
      <c r="J31" s="7"/>
      <c r="K31" s="7">
        <v>1.5972222222222224E-2</v>
      </c>
      <c r="L31" s="7"/>
      <c r="M31" s="7"/>
      <c r="N31" s="7"/>
      <c r="O31" s="48"/>
      <c r="P31" s="46">
        <f>SUM(C31:N31)</f>
        <v>0.4597222222222222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0.23750000000000002</v>
      </c>
      <c r="D34" s="110">
        <f t="shared" ref="D34:P34" si="1">D31-D32-D33</f>
        <v>0.14166666666666666</v>
      </c>
      <c r="E34" s="110">
        <f t="shared" si="1"/>
        <v>6.458333333333334E-2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1.5972222222222224E-2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0.4597222222222222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8" t="s">
        <v>194</v>
      </c>
      <c r="D36" s="138"/>
      <c r="E36" s="139" t="s">
        <v>200</v>
      </c>
      <c r="F36" s="140"/>
      <c r="G36" s="139" t="s">
        <v>196</v>
      </c>
      <c r="H36" s="140"/>
      <c r="I36" s="139" t="s">
        <v>197</v>
      </c>
      <c r="J36" s="140"/>
      <c r="K36" s="138" t="s">
        <v>198</v>
      </c>
      <c r="L36" s="138"/>
      <c r="M36" s="138" t="s">
        <v>199</v>
      </c>
      <c r="N36" s="138"/>
      <c r="O36" s="138"/>
      <c r="P36" s="138"/>
    </row>
    <row r="37" spans="2:16" ht="18" customHeight="1">
      <c r="B37" s="145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5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5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5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6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195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204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 t="s">
        <v>205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73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5" t="s">
        <v>171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175</v>
      </c>
      <c r="C54" s="161"/>
      <c r="D54" s="161"/>
      <c r="E54" s="161"/>
      <c r="F54" s="112">
        <v>1178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69" t="s">
        <v>78</v>
      </c>
      <c r="C59" s="170"/>
      <c r="D59" s="58">
        <v>7</v>
      </c>
      <c r="E59" s="169" t="s">
        <v>79</v>
      </c>
      <c r="F59" s="170"/>
      <c r="G59" s="58" t="b">
        <v>1</v>
      </c>
      <c r="H59" s="171" t="s">
        <v>80</v>
      </c>
      <c r="I59" s="170"/>
      <c r="J59" s="58" t="b">
        <v>1</v>
      </c>
      <c r="K59" s="171" t="s">
        <v>81</v>
      </c>
      <c r="L59" s="170"/>
      <c r="M59" s="58" t="b">
        <v>1</v>
      </c>
      <c r="N59" s="172" t="s">
        <v>82</v>
      </c>
      <c r="O59" s="170"/>
      <c r="P59" s="58" t="b">
        <v>1</v>
      </c>
    </row>
    <row r="60" spans="2:16" ht="20.149999999999999" customHeight="1">
      <c r="B60" s="169" t="s">
        <v>83</v>
      </c>
      <c r="C60" s="170"/>
      <c r="D60" s="58" t="b">
        <v>1</v>
      </c>
      <c r="E60" s="169" t="s">
        <v>84</v>
      </c>
      <c r="F60" s="170"/>
      <c r="G60" s="58" t="b">
        <v>1</v>
      </c>
      <c r="H60" s="171" t="s">
        <v>85</v>
      </c>
      <c r="I60" s="170"/>
      <c r="J60" s="58" t="b">
        <v>1</v>
      </c>
      <c r="K60" s="171" t="s">
        <v>86</v>
      </c>
      <c r="L60" s="170"/>
      <c r="M60" s="58" t="b">
        <v>1</v>
      </c>
      <c r="N60" s="172" t="s">
        <v>87</v>
      </c>
      <c r="O60" s="170"/>
      <c r="P60" s="58" t="b">
        <v>1</v>
      </c>
    </row>
    <row r="61" spans="2:16" ht="20.149999999999999" customHeight="1">
      <c r="B61" s="169" t="s">
        <v>88</v>
      </c>
      <c r="C61" s="170"/>
      <c r="D61" s="58" t="b">
        <v>1</v>
      </c>
      <c r="E61" s="169" t="s">
        <v>89</v>
      </c>
      <c r="F61" s="170"/>
      <c r="G61" s="58" t="b">
        <v>1</v>
      </c>
      <c r="H61" s="171" t="s">
        <v>90</v>
      </c>
      <c r="I61" s="170"/>
      <c r="J61" s="58" t="b">
        <v>1</v>
      </c>
      <c r="K61" s="171" t="s">
        <v>91</v>
      </c>
      <c r="L61" s="170"/>
      <c r="M61" s="58" t="b">
        <v>1</v>
      </c>
      <c r="N61" s="172" t="s">
        <v>92</v>
      </c>
      <c r="O61" s="170"/>
      <c r="P61" s="58" t="b">
        <v>1</v>
      </c>
    </row>
    <row r="62" spans="2:16" ht="20.149999999999999" customHeight="1">
      <c r="B62" s="171" t="s">
        <v>90</v>
      </c>
      <c r="C62" s="170"/>
      <c r="D62" s="58" t="b">
        <v>1</v>
      </c>
      <c r="E62" s="169" t="s">
        <v>93</v>
      </c>
      <c r="F62" s="170"/>
      <c r="G62" s="58" t="b">
        <v>1</v>
      </c>
      <c r="H62" s="171" t="s">
        <v>94</v>
      </c>
      <c r="I62" s="170"/>
      <c r="J62" s="58" t="b">
        <v>0</v>
      </c>
      <c r="K62" s="171" t="s">
        <v>95</v>
      </c>
      <c r="L62" s="170"/>
      <c r="M62" s="58" t="b">
        <v>1</v>
      </c>
      <c r="N62" s="172" t="s">
        <v>85</v>
      </c>
      <c r="O62" s="170"/>
      <c r="P62" s="58" t="b">
        <v>1</v>
      </c>
    </row>
    <row r="63" spans="2:16" ht="20.149999999999999" customHeight="1">
      <c r="B63" s="171" t="s">
        <v>96</v>
      </c>
      <c r="C63" s="170"/>
      <c r="D63" s="58" t="b">
        <v>1</v>
      </c>
      <c r="E63" s="169" t="s">
        <v>97</v>
      </c>
      <c r="F63" s="170"/>
      <c r="G63" s="58" t="b">
        <v>1</v>
      </c>
      <c r="H63" s="68"/>
      <c r="I63" s="69"/>
      <c r="J63" s="70"/>
      <c r="K63" s="171" t="s">
        <v>98</v>
      </c>
      <c r="L63" s="170"/>
      <c r="M63" s="58" t="b">
        <v>1</v>
      </c>
      <c r="N63" s="172" t="s">
        <v>169</v>
      </c>
      <c r="O63" s="170"/>
      <c r="P63" s="58" t="b">
        <v>1</v>
      </c>
    </row>
    <row r="64" spans="2:16" ht="20.149999999999999" customHeight="1">
      <c r="B64" s="171" t="s">
        <v>99</v>
      </c>
      <c r="C64" s="170"/>
      <c r="D64" s="58" t="b">
        <v>0</v>
      </c>
      <c r="E64" s="169" t="s">
        <v>100</v>
      </c>
      <c r="F64" s="170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164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-161.80000000000001</v>
      </c>
      <c r="D72" s="60">
        <v>-163.9</v>
      </c>
      <c r="E72" s="100" t="s">
        <v>120</v>
      </c>
      <c r="F72" s="60">
        <v>22.5</v>
      </c>
      <c r="G72" s="60">
        <v>20.3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-156.9</v>
      </c>
      <c r="D73" s="60">
        <v>-159.30000000000001</v>
      </c>
      <c r="E73" s="102" t="s">
        <v>124</v>
      </c>
      <c r="F73" s="61">
        <v>33.200000000000003</v>
      </c>
      <c r="G73" s="61">
        <v>29.6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-174.4</v>
      </c>
      <c r="D74" s="60">
        <v>-187.8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-123.3</v>
      </c>
      <c r="D75" s="60">
        <v>-128.4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32.200000000000003</v>
      </c>
      <c r="D76" s="60">
        <v>28.8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1</v>
      </c>
      <c r="O76" s="81"/>
      <c r="P76" s="81"/>
    </row>
    <row r="77" spans="2:17" ht="20.149999999999999" customHeight="1">
      <c r="B77" s="100" t="s">
        <v>143</v>
      </c>
      <c r="C77" s="60">
        <v>28.3</v>
      </c>
      <c r="D77" s="60">
        <v>25.2</v>
      </c>
      <c r="E77" s="102" t="s">
        <v>144</v>
      </c>
      <c r="F77" s="62">
        <v>260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26.1</v>
      </c>
      <c r="D78" s="60">
        <v>22.9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24.8</v>
      </c>
      <c r="D79" s="60">
        <v>21.8</v>
      </c>
      <c r="E79" s="100" t="s">
        <v>154</v>
      </c>
      <c r="F79" s="60">
        <v>16.399999999999999</v>
      </c>
      <c r="G79" s="60">
        <v>11.3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8.3999999999999995E-5</v>
      </c>
      <c r="D80" s="64">
        <v>4.1699999999999997E-5</v>
      </c>
      <c r="E80" s="102" t="s">
        <v>159</v>
      </c>
      <c r="F80" s="61">
        <v>39.4</v>
      </c>
      <c r="G80" s="61">
        <v>48.5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185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2024-08-28T21:09:57Z</dcterms:modified>
</cp:coreProperties>
</file>