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8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<sst xmlns="http://schemas.openxmlformats.org/spreadsheetml/2006/main" count="219" uniqueCount="207">
  <si>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</si>
  <si>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</si>
  <si>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</si>
  <si>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</si>
  <si>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</si>
  <si>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</si>
  <si>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</si>
  <si>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</si>
  <si>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</si>
  <si>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</si>
  <si>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</si>
  <si>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</si>
  <si>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</si>
  <si>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</si>
  <si>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</si>
  <si>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</si>
  <si>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</si>
  <si>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</si>
  <si>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</si>
  <si>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</si>
  <si>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</si>
  <si>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</si>
  <si>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</si>
  <si>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</si>
  <si>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</si>
  <si>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</si>
  <si>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</si>
  <si>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</si>
  <si>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</si>
  <si>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</si>
  <si>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</si>
  <si>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</si>
  <si>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</si>
  <si>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</si>
  <si>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</si>
  <si>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</si>
  <si>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</si>
  <si>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</si>
  <si>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</si>
  <si>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</si>
  <si>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</si>
  <si>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</si>
  <si>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</si>
  <si>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</si>
  <si>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</si>
  <si>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</si>
  <si>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</si>
  <si>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</si>
  <si>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</si>
  <si>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</si>
  <si>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</si>
  <si>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</si>
  <si>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</si>
  <si>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</si>
  <si>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</si>
  <si>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</si>
  <si>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</si>
  <si>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</si>
  <si>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</si>
  <si>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</si>
  <si>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</si>
  <si>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</si>
  <si>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</si>
  <si>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</si>
  <si>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</si>
  <si>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</si>
  <si>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</si>
  <si>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</si>
  <si>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</si>
  <si>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</si>
  <si>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</si>
  <si>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</si>
  <si>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</si>
  <si>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</si>
  <si>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</si>
  <si>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</si>
  <si>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</si>
  <si>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</si>
  <si>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</si>
  <si>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</si>
  <si>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</si>
  <si>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</si>
  <si>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</si>
  <si>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</si>
  <si>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</si>
  <si>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</si>
  <si>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</si>
  <si>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</si>
  <si>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</si>
  <si>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</si>
  <si>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</si>
  <si>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</si>
  <si>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</si>
  <si>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</si>
  <si>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</si>
  <si>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</si>
  <si>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</si>
  <si>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</si>
  <si>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</si>
  <si>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</si>
  <si>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</si>
  <si>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</si>
  <si>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</si>
  <si>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</si>
  <si>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</si>
  <si>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</si>
  <si>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</si>
  <si>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</si>
  <si>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</si>
  <si>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</si>
  <si>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</si>
  <si>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</si>
  <si>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</si>
  <si>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</si>
  <si>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</si>
  <si>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</si>
  <si>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</si>
  <si>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</si>
  <si>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</si>
  <si>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</si>
  <si>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</si>
  <si>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</si>
  <si>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</si>
  <si>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</si>
  <si>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</si>
  <si>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</si>
  <si>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</si>
  <si>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</si>
  <si>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</si>
  <si>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</si>
  <si>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</si>
  <si>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</si>
  <si>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</si>
  <si>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</si>
  <si>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</si>
  <si>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</si>
  <si>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</si>
  <si>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</si>
  <si>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</si>
  <si>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</si>
  <si>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</si>
  <si>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</si>
  <si>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</si>
  <si>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</si>
  <si>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</si>
  <si>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</si>
  <si>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</si>
  <si>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</si>
  <si>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</si>
  <si>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</si>
  <si>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</si>
  <si>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</si>
  <si>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</si>
  <si>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</si>
  <si>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</si>
  <si>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</si>
  <si>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</si>
  <si>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</si>
  <si>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</si>
  <si>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</si>
  <si>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</si>
  <si>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</si>
  <si>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</si>
  <si>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</si>
  <si>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</si>
  <si>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</si>
  <si>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</si>
  <si>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</si>
  <si>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</si>
  <si>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</si>
  <si>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</si>
  <si>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</si>
  <si>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</si>
  <si>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</si>
  <si>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V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</si>
  <si>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</si>
  <si>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</si>
  <si>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</si>
  <si>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</si>
  <si>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</si>
  <si>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</si>
  <si>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</si>
  <si>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</si>
  <si>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 xml:space="preserve"> </t>
  </si>
  <si>
    <t>BLG</t>
  </si>
  <si>
    <t>KSP</t>
  </si>
  <si>
    <t>SE</t>
  </si>
  <si>
    <t>-</t>
  </si>
  <si>
    <t>정예솜</t>
  </si>
  <si>
    <t>구름으로 인한 새벽 flat 건너뜀</t>
  </si>
  <si>
    <t>월령 40%이상로 방풍막 연결</t>
  </si>
  <si>
    <t>ENE</t>
  </si>
  <si>
    <t>NW</t>
  </si>
  <si>
    <t>7s/27k 15s/25k 18s/20k</t>
  </si>
  <si>
    <t>15s/25k</t>
  </si>
  <si>
    <t>L_030651</t>
  </si>
  <si>
    <t>L_030661</t>
  </si>
  <si>
    <t>M_030667-030668:T</t>
  </si>
  <si>
    <t>[09:32] 짙은 구름으로 인한 관측 대기/ [09:50] 관측 재개</t>
  </si>
  <si>
    <t>C_030663-030672</t>
  </si>
  <si>
    <t>[10:15-10:28] 망원경이 stow가 안되어서 eib 껐다 킴</t>
  </si>
  <si>
    <t>[10:12] 높은 습도(vaisala 85%/ topring 83%/ 2.3m 95%)로 인한 관측 대기/ [10:39] 관측 재개</t>
  </si>
  <si>
    <t>[10:54] 짙은 구름 및 높은 습도(vaisala 87%/ topring 84%/ 2.3m 95%)로 인한 관측 대기/ [17:30] 관측 재개</t>
  </si>
  <si>
    <t>C_030686-030690</t>
  </si>
  <si>
    <t>[17:41] 짙은 구름 및 높은 습도(vaisala 85%/ 2.3m 95%)로 인한 관측 대기</t>
  </si>
  <si>
    <t>[19:18] 짙은 구름 및 높은 습도(vaisala 87%/ 2.3m 95%)로 인한 관측 종료</t>
  </si>
  <si>
    <t>AUX 컴퓨터 키보드가 안먹혀 껐다 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</si>
</sst>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6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zoomScale="130" zoomScaleNormal="130" workbookViewId="0">
      <selection activeCell="K83" sqref="K83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65" t="s">
        <v>0</v>
      </c>
      <c r="C2" s="16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66">
        <v>45520</v>
      </c>
      <c r="D3" s="167"/>
      <c r="E3" s="1"/>
      <c r="F3" s="1"/>
      <c r="G3" s="1"/>
      <c r="H3" s="1"/>
      <c r="I3" s="1"/>
      <c r="J3" s="1"/>
      <c r="K3" s="66" t="s">
        <v>2</v>
      </c>
      <c r="L3" s="168">
        <f>(P31-(P32+P33))/P31*100</f>
        <v>16.71826625386996</v>
      </c>
      <c r="M3" s="168"/>
      <c r="N3" s="66" t="s">
        <v>3</v>
      </c>
      <c r="O3" s="168">
        <f>(P31-P33)/P31*100</f>
        <v>100</v>
      </c>
      <c r="P3" s="168"/>
    </row>
    <row r="4" spans="2:16" ht="14.25" customHeight="1">
      <c r="B4" s="34" t="s">
        <v>4</v>
      </c>
      <c r="C4" s="2" t="s">
        <v>188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65" t="s">
        <v>6</v>
      </c>
      <c r="C7" s="16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0.375</v>
      </c>
      <c r="D9" s="8">
        <v>2.5</v>
      </c>
      <c r="E9" s="8">
        <v>10</v>
      </c>
      <c r="F9" s="8">
        <v>82.4</v>
      </c>
      <c r="G9" s="36" t="s">
        <v>191</v>
      </c>
      <c r="H9" s="8">
        <v>1.4</v>
      </c>
      <c r="I9" s="36">
        <v>88.3</v>
      </c>
      <c r="J9" s="9">
        <f>IF(L9, 1, 0) + IF(M9, 2, 0) + IF(N9, 4, 0) + IF(O9, 8, 0) + IF(P9, 16, 0)</f>
        <v>4</v>
      </c>
      <c r="K9" s="10" t="b">
        <v>0</v>
      </c>
      <c r="L9" s="10" t="b">
        <v>0</v>
      </c>
      <c r="M9" s="10" t="b">
        <v>0</v>
      </c>
      <c r="N9" s="10" t="b">
        <v>1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0.60416666666666663</v>
      </c>
      <c r="D10" s="8" t="s">
        <v>187</v>
      </c>
      <c r="E10" s="8">
        <v>9.5</v>
      </c>
      <c r="F10" s="8">
        <v>88.3</v>
      </c>
      <c r="G10" s="36" t="s">
        <v>192</v>
      </c>
      <c r="H10" s="8">
        <v>3.4</v>
      </c>
      <c r="I10" s="11"/>
      <c r="J10" s="9">
        <f>IF(L10, 1, 0) + IF(M10, 2, 0) + IF(N10, 4, 0) + IF(O10, 8, 0) + IF(P10, 16, 0)</f>
        <v>12</v>
      </c>
      <c r="K10" s="12" t="b">
        <v>0</v>
      </c>
      <c r="L10" s="12" t="b">
        <v>0</v>
      </c>
      <c r="M10" s="12" t="b">
        <v>0</v>
      </c>
      <c r="N10" s="12" t="b">
        <v>1</v>
      </c>
      <c r="O10" s="12" t="b">
        <v>1</v>
      </c>
      <c r="P10" s="12" t="b">
        <v>0</v>
      </c>
    </row>
    <row r="11" spans="2:16" ht="14.25" customHeight="1" thickBot="1">
      <c r="B11" s="13" t="s">
        <v>23</v>
      </c>
      <c r="C11" s="14">
        <v>0.8041666666666667</v>
      </c>
      <c r="D11" s="15" t="s">
        <v>187</v>
      </c>
      <c r="E11" s="15">
        <v>9.1</v>
      </c>
      <c r="F11" s="15">
        <v>87.7</v>
      </c>
      <c r="G11" s="36" t="s">
        <v>186</v>
      </c>
      <c r="H11" s="15">
        <v>0.7</v>
      </c>
      <c r="I11" s="16"/>
      <c r="J11" s="9">
        <f>IF(L11, 1, 0) + IF(M11, 2, 0) + IF(N11, 4, 0) + IF(O11, 8, 0) + IF(P11, 16, 0)</f>
        <v>12</v>
      </c>
      <c r="K11" s="12" t="b">
        <v>0</v>
      </c>
      <c r="L11" s="12" t="b">
        <v>0</v>
      </c>
      <c r="M11" s="12" t="b">
        <v>0</v>
      </c>
      <c r="N11" s="12" t="b">
        <v>1</v>
      </c>
      <c r="O11" s="12" t="b">
        <v>1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24.429166666666667</v>
      </c>
      <c r="D12" s="19">
        <f>AVERAGE(D9:D11)</f>
        <v>2.5</v>
      </c>
      <c r="E12" s="19">
        <f>AVERAGE(E9:E11)</f>
        <v>9.5333333333333332</v>
      </c>
      <c r="F12" s="20">
        <f>AVERAGE(F9:F11)</f>
        <v>86.133333333333326</v>
      </c>
      <c r="G12" s="21"/>
      <c r="H12" s="22">
        <f>AVERAGE(H9:H11)</f>
        <v>1.8333333333333333</v>
      </c>
      <c r="I12" s="23"/>
      <c r="J12" s="24">
        <f>AVERAGE(J9:J11)</f>
        <v>9.3333333333333339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65" t="s">
        <v>25</v>
      </c>
      <c r="C14" s="16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167</v>
      </c>
      <c r="D16" s="27" t="s">
        <v>166</v>
      </c>
      <c r="E16" s="27" t="s">
        <v>184</v>
      </c>
      <c r="F16" s="27" t="s">
        <v>185</v>
      </c>
      <c r="G16" s="27" t="s">
        <v>166</v>
      </c>
      <c r="H16" s="116"/>
      <c r="I16" s="27"/>
      <c r="J16" s="27"/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0.31736111111111115</v>
      </c>
      <c r="D17" s="28">
        <v>0.31875000000000003</v>
      </c>
      <c r="E17" s="28">
        <v>0.35555555555555557</v>
      </c>
      <c r="F17" s="28">
        <v>0.72916666666666663</v>
      </c>
      <c r="G17" s="28">
        <v>0.8041666666666667</v>
      </c>
      <c r="H17" s="28"/>
      <c r="I17" s="28"/>
      <c r="J17" s="28"/>
      <c r="K17" s="28"/>
      <c r="L17" s="28"/>
      <c r="M17" s="28"/>
      <c r="N17" s="28"/>
      <c r="O17" s="28"/>
      <c r="P17" s="28">
        <v>0.80763888888888891</v>
      </c>
    </row>
    <row r="18" spans="2:16" ht="14.15" customHeight="1">
      <c r="B18" s="35" t="s">
        <v>43</v>
      </c>
      <c r="C18" s="27">
        <v>30625</v>
      </c>
      <c r="D18" s="27">
        <v>30626</v>
      </c>
      <c r="E18" s="27">
        <v>30647</v>
      </c>
      <c r="F18" s="27">
        <v>30686</v>
      </c>
      <c r="G18" s="27">
        <v>30691</v>
      </c>
      <c r="H18" s="27"/>
      <c r="I18" s="27"/>
      <c r="J18" s="27"/>
      <c r="K18" s="27"/>
      <c r="L18" s="27"/>
      <c r="M18" s="27"/>
      <c r="N18" s="27"/>
      <c r="O18" s="27"/>
      <c r="P18" s="27">
        <v>30696</v>
      </c>
    </row>
    <row r="19" spans="2:16" ht="14.15" customHeight="1" thickBot="1">
      <c r="B19" s="13" t="s">
        <v>44</v>
      </c>
      <c r="C19" s="29"/>
      <c r="D19" s="27">
        <v>30638</v>
      </c>
      <c r="E19" s="30">
        <v>30685</v>
      </c>
      <c r="F19" s="30">
        <v>30690</v>
      </c>
      <c r="G19" s="30">
        <v>30695</v>
      </c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13</v>
      </c>
      <c r="E20" s="33">
        <f>IF(ISNUMBER(E18),E19-E18+1,"")</f>
        <v>39</v>
      </c>
      <c r="F20" s="33">
        <f>IF(ISNUMBER(F18),F19-F18+1,"")</f>
        <v>5</v>
      </c>
      <c r="G20" s="33">
        <f>IF(ISNUMBER(G18),G19-G18+1,"")</f>
        <v>5</v>
      </c>
      <c r="H20" s="33" t="str">
        <f>IF(ISNUMBER(H18),H19-H18+1,"")</f>
        <v/>
      </c>
      <c r="I20" s="33" t="str">
        <f t="shared" ref="E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77" t="s">
        <v>46</v>
      </c>
      <c r="C22" s="35" t="s">
        <v>21</v>
      </c>
      <c r="D22" s="35" t="s">
        <v>23</v>
      </c>
      <c r="E22" s="35" t="s">
        <v>47</v>
      </c>
      <c r="F22" s="178" t="s">
        <v>48</v>
      </c>
      <c r="G22" s="178"/>
      <c r="H22" s="178"/>
      <c r="I22" s="178"/>
      <c r="J22" s="35" t="s">
        <v>21</v>
      </c>
      <c r="K22" s="35" t="s">
        <v>23</v>
      </c>
      <c r="L22" s="35" t="s">
        <v>47</v>
      </c>
      <c r="M22" s="178" t="s">
        <v>48</v>
      </c>
      <c r="N22" s="178"/>
      <c r="O22" s="178"/>
      <c r="P22" s="178"/>
    </row>
    <row r="23" spans="2:16" ht="13.5" customHeight="1">
      <c r="B23" s="177"/>
      <c r="C23" s="106">
        <v>0.3347222222222222</v>
      </c>
      <c r="D23" s="106">
        <v>0.33749999999999997</v>
      </c>
      <c r="E23" s="36" t="s">
        <v>49</v>
      </c>
      <c r="F23" s="176" t="s">
        <v>193</v>
      </c>
      <c r="G23" s="176"/>
      <c r="H23" s="176"/>
      <c r="I23" s="176"/>
      <c r="J23" s="106"/>
      <c r="K23" s="106"/>
      <c r="L23" s="36" t="s">
        <v>50</v>
      </c>
      <c r="M23" s="176"/>
      <c r="N23" s="176"/>
      <c r="O23" s="176"/>
      <c r="P23" s="176"/>
    </row>
    <row r="24" spans="2:16" ht="13.5" customHeight="1">
      <c r="B24" s="177"/>
      <c r="C24" s="106"/>
      <c r="D24" s="106"/>
      <c r="E24" s="113" t="s">
        <v>174</v>
      </c>
      <c r="F24" s="176"/>
      <c r="G24" s="176"/>
      <c r="H24" s="176"/>
      <c r="I24" s="176"/>
      <c r="J24" s="106"/>
      <c r="K24" s="106"/>
      <c r="L24" s="36" t="s">
        <v>181</v>
      </c>
      <c r="M24" s="176"/>
      <c r="N24" s="176"/>
      <c r="O24" s="176"/>
      <c r="P24" s="176"/>
    </row>
    <row r="25" spans="2:16" ht="13.5" customHeight="1">
      <c r="B25" s="177"/>
      <c r="C25" s="117">
        <v>0.33888888888888885</v>
      </c>
      <c r="D25" s="117">
        <v>0.33888888888888885</v>
      </c>
      <c r="E25" s="113" t="s">
        <v>175</v>
      </c>
      <c r="F25" s="176" t="s">
        <v>194</v>
      </c>
      <c r="G25" s="176"/>
      <c r="H25" s="176"/>
      <c r="I25" s="176"/>
      <c r="J25" s="106"/>
      <c r="K25" s="106"/>
      <c r="L25" s="36" t="s">
        <v>51</v>
      </c>
      <c r="M25" s="176"/>
      <c r="N25" s="176"/>
      <c r="O25" s="176"/>
      <c r="P25" s="176"/>
    </row>
    <row r="26" spans="2:16" ht="13.5" customHeight="1">
      <c r="B26" s="177"/>
      <c r="C26" s="106"/>
      <c r="D26" s="106"/>
      <c r="E26" s="113" t="s">
        <v>168</v>
      </c>
      <c r="F26" s="176"/>
      <c r="G26" s="176"/>
      <c r="H26" s="176"/>
      <c r="I26" s="176"/>
      <c r="J26" s="106"/>
      <c r="K26" s="106"/>
      <c r="L26" s="36" t="s">
        <v>182</v>
      </c>
      <c r="M26" s="176"/>
      <c r="N26" s="176"/>
      <c r="O26" s="176"/>
      <c r="P26" s="176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65" t="s">
        <v>52</v>
      </c>
      <c r="C28" s="165"/>
      <c r="D28" s="16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53</v>
      </c>
      <c r="D29" s="39" t="s">
        <v>54</v>
      </c>
      <c r="E29" s="39" t="s">
        <v>55</v>
      </c>
      <c r="F29" s="39" t="s">
        <v>56</v>
      </c>
      <c r="G29" s="39" t="s">
        <v>57</v>
      </c>
      <c r="H29" s="39" t="s">
        <v>58</v>
      </c>
      <c r="I29" s="39" t="s">
        <v>59</v>
      </c>
      <c r="J29" s="39" t="s">
        <v>60</v>
      </c>
      <c r="K29" s="39" t="s">
        <v>61</v>
      </c>
      <c r="L29" s="39" t="s">
        <v>62</v>
      </c>
      <c r="M29" s="39" t="s">
        <v>63</v>
      </c>
      <c r="N29" s="39" t="s">
        <v>64</v>
      </c>
      <c r="O29" s="40" t="s">
        <v>65</v>
      </c>
      <c r="P29" s="41" t="s">
        <v>66</v>
      </c>
    </row>
    <row r="30" spans="2:16" ht="14.15" customHeight="1">
      <c r="B30" s="37" t="s">
        <v>172</v>
      </c>
      <c r="C30" s="42">
        <v>0.25416666666666665</v>
      </c>
      <c r="D30" s="43">
        <v>0.1125</v>
      </c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0.42916666666666664</v>
      </c>
    </row>
    <row r="31" spans="2:16" ht="14.15" customHeight="1">
      <c r="B31" s="37" t="s">
        <v>173</v>
      </c>
      <c r="C31" s="47">
        <v>0.27361111111111108</v>
      </c>
      <c r="D31" s="7">
        <v>0.1125</v>
      </c>
      <c r="E31" s="7">
        <v>6.25E-2</v>
      </c>
      <c r="F31" s="7"/>
      <c r="G31" s="7"/>
      <c r="H31" s="7"/>
      <c r="I31" s="7"/>
      <c r="J31" s="7"/>
      <c r="K31" s="7"/>
      <c r="L31" s="7"/>
      <c r="M31" s="7"/>
      <c r="N31" s="7"/>
      <c r="O31" s="48"/>
      <c r="P31" s="46">
        <f>SUM(C31:N31)</f>
        <v>0.44861111111111107</v>
      </c>
    </row>
    <row r="32" spans="2:16" ht="14.15" customHeight="1">
      <c r="B32" s="37" t="s">
        <v>67</v>
      </c>
      <c r="C32" s="49">
        <v>0.20625000000000002</v>
      </c>
      <c r="D32" s="50">
        <v>0.10486111111111111</v>
      </c>
      <c r="E32" s="50">
        <v>6.25E-2</v>
      </c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0.37361111111111112</v>
      </c>
    </row>
    <row r="33" spans="2:16" ht="14.15" customHeight="1" thickBot="1">
      <c r="B33" s="37" t="s">
        <v>68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170</v>
      </c>
      <c r="C34" s="110">
        <f>C31-C32-C33</f>
        <v>6.7361111111111066E-2</v>
      </c>
      <c r="D34" s="110">
        <f t="shared" ref="D34:P34" si="1">D31-D32-D33</f>
        <v>7.6388888888888895E-3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0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7.4999999999999956E-2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60" t="s">
        <v>69</v>
      </c>
      <c r="C36" s="159" t="s">
        <v>195</v>
      </c>
      <c r="D36" s="159"/>
      <c r="E36" s="163" t="s">
        <v>196</v>
      </c>
      <c r="F36" s="164"/>
      <c r="G36" s="163" t="s">
        <v>199</v>
      </c>
      <c r="H36" s="164"/>
      <c r="I36" s="163" t="s">
        <v>197</v>
      </c>
      <c r="J36" s="164"/>
      <c r="K36" s="159" t="s">
        <v>203</v>
      </c>
      <c r="L36" s="159"/>
      <c r="M36" s="159"/>
      <c r="N36" s="159"/>
      <c r="O36" s="159"/>
      <c r="P36" s="159"/>
    </row>
    <row r="37" spans="2:16" ht="18" customHeight="1">
      <c r="B37" s="161"/>
      <c r="C37" s="159"/>
      <c r="D37" s="159"/>
      <c r="E37" s="159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</row>
    <row r="38" spans="2:16" ht="18" customHeight="1">
      <c r="B38" s="161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</row>
    <row r="39" spans="2:16" ht="18" customHeight="1">
      <c r="B39" s="161"/>
      <c r="C39" s="159"/>
      <c r="D39" s="159"/>
      <c r="E39" s="159"/>
      <c r="F39" s="159"/>
      <c r="G39" s="159"/>
      <c r="H39" s="159"/>
      <c r="I39" s="159"/>
      <c r="J39" s="159"/>
      <c r="K39" s="159" t="s">
        <v>183</v>
      </c>
      <c r="L39" s="159"/>
      <c r="M39" s="159"/>
      <c r="N39" s="159"/>
      <c r="O39" s="159"/>
      <c r="P39" s="159"/>
    </row>
    <row r="40" spans="2:16" ht="18" customHeight="1">
      <c r="B40" s="161"/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</row>
    <row r="41" spans="2:16" ht="18" customHeight="1">
      <c r="B41" s="162"/>
      <c r="C41" s="159"/>
      <c r="D41" s="159"/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56" t="s">
        <v>70</v>
      </c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8"/>
    </row>
    <row r="44" spans="2:16" ht="14.15" customHeight="1">
      <c r="B44" s="146" t="s">
        <v>198</v>
      </c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20"/>
    </row>
    <row r="45" spans="2:16" ht="14.15" customHeight="1">
      <c r="B45" s="146" t="s">
        <v>201</v>
      </c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20"/>
    </row>
    <row r="46" spans="2:16" ht="14.15" customHeight="1">
      <c r="B46" s="146" t="s">
        <v>200</v>
      </c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20"/>
    </row>
    <row r="47" spans="2:16" ht="14.15" customHeight="1">
      <c r="B47" s="146" t="s">
        <v>202</v>
      </c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20"/>
    </row>
    <row r="48" spans="2:16" ht="14.15" customHeight="1">
      <c r="B48" s="118" t="s">
        <v>204</v>
      </c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20"/>
    </row>
    <row r="49" spans="2:16" ht="14.15" customHeight="1">
      <c r="B49" s="146" t="s">
        <v>205</v>
      </c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20"/>
    </row>
    <row r="50" spans="2:16" ht="14.15" customHeight="1">
      <c r="B50" s="146" t="s">
        <v>189</v>
      </c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20"/>
    </row>
    <row r="51" spans="2:16" ht="14.15" customHeight="1">
      <c r="B51" s="146"/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20"/>
    </row>
    <row r="52" spans="2:16" ht="14.15" customHeight="1">
      <c r="B52" s="146"/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20"/>
    </row>
    <row r="53" spans="2:16" ht="14.15" customHeight="1" thickBot="1">
      <c r="B53" s="152" t="s">
        <v>171</v>
      </c>
      <c r="C53" s="153"/>
      <c r="D53" s="115"/>
      <c r="E53" s="115"/>
      <c r="F53" s="115"/>
      <c r="G53" s="154"/>
      <c r="H53" s="153"/>
      <c r="I53" s="153"/>
      <c r="J53" s="153"/>
      <c r="K53" s="153"/>
      <c r="L53" s="153"/>
      <c r="M53" s="153"/>
      <c r="N53" s="153"/>
      <c r="O53" s="153"/>
      <c r="P53" s="155"/>
    </row>
    <row r="54" spans="2:16" ht="14.15" customHeight="1" thickTop="1" thickBot="1">
      <c r="B54" s="147" t="s">
        <v>176</v>
      </c>
      <c r="C54" s="148"/>
      <c r="D54" s="148"/>
      <c r="E54" s="148"/>
      <c r="F54" s="112">
        <v>1752</v>
      </c>
      <c r="G54" s="149"/>
      <c r="H54" s="150"/>
      <c r="I54" s="150"/>
      <c r="J54" s="150"/>
      <c r="K54" s="150"/>
      <c r="L54" s="150"/>
      <c r="M54" s="150"/>
      <c r="N54" s="150"/>
      <c r="O54" s="150"/>
      <c r="P54" s="151"/>
    </row>
    <row r="55" spans="2:16" ht="13.5" customHeight="1" thickTop="1"/>
    <row r="56" spans="2:16" ht="17.25" customHeight="1">
      <c r="B56" s="133" t="s">
        <v>71</v>
      </c>
      <c r="C56" s="133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34" t="s">
        <v>72</v>
      </c>
      <c r="C57" s="135"/>
      <c r="D57" s="135"/>
      <c r="E57" s="135"/>
      <c r="F57" s="135"/>
      <c r="G57" s="135"/>
      <c r="H57" s="135"/>
      <c r="I57" s="135"/>
      <c r="J57" s="135"/>
      <c r="K57" s="135"/>
      <c r="L57" s="135"/>
      <c r="M57" s="136"/>
      <c r="N57" s="137" t="s">
        <v>73</v>
      </c>
      <c r="O57" s="135"/>
      <c r="P57" s="138"/>
    </row>
    <row r="58" spans="2:16" ht="17.149999999999999" customHeight="1">
      <c r="B58" s="139" t="s">
        <v>74</v>
      </c>
      <c r="C58" s="140"/>
      <c r="D58" s="141"/>
      <c r="E58" s="139" t="s">
        <v>75</v>
      </c>
      <c r="F58" s="140"/>
      <c r="G58" s="141"/>
      <c r="H58" s="140" t="s">
        <v>76</v>
      </c>
      <c r="I58" s="140"/>
      <c r="J58" s="140"/>
      <c r="K58" s="142" t="s">
        <v>77</v>
      </c>
      <c r="L58" s="140"/>
      <c r="M58" s="143"/>
      <c r="N58" s="144"/>
      <c r="O58" s="140"/>
      <c r="P58" s="145"/>
    </row>
    <row r="59" spans="2:16" ht="20.149999999999999" customHeight="1">
      <c r="B59" s="121" t="s">
        <v>78</v>
      </c>
      <c r="C59" s="122"/>
      <c r="D59" s="58">
        <v>7</v>
      </c>
      <c r="E59" s="121" t="s">
        <v>79</v>
      </c>
      <c r="F59" s="122"/>
      <c r="G59" s="58" t="b">
        <v>1</v>
      </c>
      <c r="H59" s="129" t="s">
        <v>80</v>
      </c>
      <c r="I59" s="122"/>
      <c r="J59" s="58" t="b">
        <v>1</v>
      </c>
      <c r="K59" s="129" t="s">
        <v>81</v>
      </c>
      <c r="L59" s="122"/>
      <c r="M59" s="58" t="b">
        <v>1</v>
      </c>
      <c r="N59" s="130" t="s">
        <v>82</v>
      </c>
      <c r="O59" s="122"/>
      <c r="P59" s="58" t="b">
        <v>1</v>
      </c>
    </row>
    <row r="60" spans="2:16" ht="20.149999999999999" customHeight="1">
      <c r="B60" s="121" t="s">
        <v>83</v>
      </c>
      <c r="C60" s="122"/>
      <c r="D60" s="58" t="b">
        <v>1</v>
      </c>
      <c r="E60" s="121" t="s">
        <v>84</v>
      </c>
      <c r="F60" s="122"/>
      <c r="G60" s="58" t="b">
        <v>1</v>
      </c>
      <c r="H60" s="129" t="s">
        <v>85</v>
      </c>
      <c r="I60" s="122"/>
      <c r="J60" s="58" t="b">
        <v>1</v>
      </c>
      <c r="K60" s="129" t="s">
        <v>86</v>
      </c>
      <c r="L60" s="122"/>
      <c r="M60" s="58" t="b">
        <v>1</v>
      </c>
      <c r="N60" s="130" t="s">
        <v>87</v>
      </c>
      <c r="O60" s="122"/>
      <c r="P60" s="58" t="b">
        <v>1</v>
      </c>
    </row>
    <row r="61" spans="2:16" ht="20.149999999999999" customHeight="1">
      <c r="B61" s="121" t="s">
        <v>88</v>
      </c>
      <c r="C61" s="122"/>
      <c r="D61" s="58" t="b">
        <v>1</v>
      </c>
      <c r="E61" s="121" t="s">
        <v>89</v>
      </c>
      <c r="F61" s="122"/>
      <c r="G61" s="58" t="b">
        <v>1</v>
      </c>
      <c r="H61" s="129" t="s">
        <v>90</v>
      </c>
      <c r="I61" s="122"/>
      <c r="J61" s="58" t="b">
        <v>1</v>
      </c>
      <c r="K61" s="129" t="s">
        <v>91</v>
      </c>
      <c r="L61" s="122"/>
      <c r="M61" s="58" t="b">
        <v>1</v>
      </c>
      <c r="N61" s="130" t="s">
        <v>92</v>
      </c>
      <c r="O61" s="122"/>
      <c r="P61" s="58" t="b">
        <v>1</v>
      </c>
    </row>
    <row r="62" spans="2:16" ht="20.149999999999999" customHeight="1">
      <c r="B62" s="129" t="s">
        <v>90</v>
      </c>
      <c r="C62" s="122"/>
      <c r="D62" s="58" t="b">
        <v>1</v>
      </c>
      <c r="E62" s="121" t="s">
        <v>93</v>
      </c>
      <c r="F62" s="122"/>
      <c r="G62" s="58" t="b">
        <v>1</v>
      </c>
      <c r="H62" s="129" t="s">
        <v>94</v>
      </c>
      <c r="I62" s="122"/>
      <c r="J62" s="58" t="b">
        <v>0</v>
      </c>
      <c r="K62" s="129" t="s">
        <v>95</v>
      </c>
      <c r="L62" s="122"/>
      <c r="M62" s="58" t="b">
        <v>1</v>
      </c>
      <c r="N62" s="130" t="s">
        <v>85</v>
      </c>
      <c r="O62" s="122"/>
      <c r="P62" s="58" t="b">
        <v>1</v>
      </c>
    </row>
    <row r="63" spans="2:16" ht="20.149999999999999" customHeight="1">
      <c r="B63" s="129" t="s">
        <v>96</v>
      </c>
      <c r="C63" s="122"/>
      <c r="D63" s="58" t="b">
        <v>1</v>
      </c>
      <c r="E63" s="121" t="s">
        <v>97</v>
      </c>
      <c r="F63" s="122"/>
      <c r="G63" s="58" t="b">
        <v>1</v>
      </c>
      <c r="H63" s="68"/>
      <c r="I63" s="69"/>
      <c r="J63" s="70"/>
      <c r="K63" s="129" t="s">
        <v>98</v>
      </c>
      <c r="L63" s="122"/>
      <c r="M63" s="58" t="b">
        <v>1</v>
      </c>
      <c r="N63" s="130" t="s">
        <v>169</v>
      </c>
      <c r="O63" s="122"/>
      <c r="P63" s="58" t="b">
        <v>1</v>
      </c>
    </row>
    <row r="64" spans="2:16" ht="20.149999999999999" customHeight="1">
      <c r="B64" s="129" t="s">
        <v>99</v>
      </c>
      <c r="C64" s="122"/>
      <c r="D64" s="58" t="b">
        <v>0</v>
      </c>
      <c r="E64" s="121" t="s">
        <v>100</v>
      </c>
      <c r="F64" s="122"/>
      <c r="G64" s="58" t="b">
        <v>1</v>
      </c>
      <c r="H64" s="71"/>
      <c r="I64" s="72"/>
      <c r="J64" s="73"/>
      <c r="K64" s="131" t="s">
        <v>101</v>
      </c>
      <c r="L64" s="132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21" t="s">
        <v>164</v>
      </c>
      <c r="F65" s="122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23" t="s">
        <v>107</v>
      </c>
      <c r="C69" s="123"/>
      <c r="D69" s="81"/>
      <c r="E69" s="81"/>
      <c r="F69" s="125" t="s">
        <v>108</v>
      </c>
      <c r="G69" s="127" t="s">
        <v>109</v>
      </c>
      <c r="H69" s="81"/>
      <c r="I69" s="123" t="s">
        <v>110</v>
      </c>
      <c r="J69" s="123"/>
      <c r="K69" s="81"/>
      <c r="L69" s="82" t="s">
        <v>102</v>
      </c>
      <c r="M69" s="83" t="s">
        <v>103</v>
      </c>
      <c r="N69" s="83" t="s">
        <v>104</v>
      </c>
      <c r="O69" s="83" t="s">
        <v>105</v>
      </c>
      <c r="P69" s="84" t="s">
        <v>106</v>
      </c>
    </row>
    <row r="70" spans="2:17" ht="10" customHeight="1" thickBot="1">
      <c r="B70" s="124"/>
      <c r="C70" s="124"/>
      <c r="D70" s="85"/>
      <c r="E70" s="86"/>
      <c r="F70" s="126"/>
      <c r="G70" s="128"/>
      <c r="H70" s="87"/>
      <c r="I70" s="124"/>
      <c r="J70" s="124"/>
      <c r="K70" s="81"/>
      <c r="L70" s="88" t="s">
        <v>111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112</v>
      </c>
      <c r="C71" s="92" t="s">
        <v>113</v>
      </c>
      <c r="D71" s="93" t="s">
        <v>114</v>
      </c>
      <c r="E71" s="94" t="s">
        <v>115</v>
      </c>
      <c r="F71" s="92" t="s">
        <v>113</v>
      </c>
      <c r="G71" s="95" t="s">
        <v>114</v>
      </c>
      <c r="H71" s="96"/>
      <c r="I71" s="97" t="s">
        <v>116</v>
      </c>
      <c r="J71" s="59">
        <v>0</v>
      </c>
      <c r="K71" s="98" t="s">
        <v>177</v>
      </c>
      <c r="L71" s="59">
        <v>0</v>
      </c>
      <c r="M71" s="97" t="s">
        <v>117</v>
      </c>
      <c r="N71" s="59">
        <v>0</v>
      </c>
      <c r="O71" s="99" t="s">
        <v>118</v>
      </c>
      <c r="P71" s="59">
        <v>0</v>
      </c>
      <c r="Q71" s="107"/>
    </row>
    <row r="72" spans="2:17" ht="20.149999999999999" customHeight="1">
      <c r="B72" s="100" t="s">
        <v>119</v>
      </c>
      <c r="C72" s="60">
        <v>-162.30000000000001</v>
      </c>
      <c r="D72" s="60">
        <v>-163.19999999999999</v>
      </c>
      <c r="E72" s="100" t="s">
        <v>120</v>
      </c>
      <c r="F72" s="60">
        <v>22.2</v>
      </c>
      <c r="G72" s="60">
        <v>21</v>
      </c>
      <c r="H72" s="101"/>
      <c r="I72" s="97" t="s">
        <v>121</v>
      </c>
      <c r="J72" s="59">
        <v>0</v>
      </c>
      <c r="K72" s="98" t="s">
        <v>178</v>
      </c>
      <c r="L72" s="59">
        <v>0</v>
      </c>
      <c r="M72" s="98" t="s">
        <v>122</v>
      </c>
      <c r="N72" s="59">
        <v>0</v>
      </c>
      <c r="O72" s="98" t="s">
        <v>180</v>
      </c>
      <c r="P72" s="59">
        <v>0</v>
      </c>
      <c r="Q72" s="107"/>
    </row>
    <row r="73" spans="2:17" ht="20.149999999999999" customHeight="1">
      <c r="B73" s="100" t="s">
        <v>123</v>
      </c>
      <c r="C73" s="60">
        <v>-157.4</v>
      </c>
      <c r="D73" s="60">
        <v>-158.4</v>
      </c>
      <c r="E73" s="102" t="s">
        <v>124</v>
      </c>
      <c r="F73" s="61">
        <v>37</v>
      </c>
      <c r="G73" s="61">
        <v>38</v>
      </c>
      <c r="H73" s="101"/>
      <c r="I73" s="97" t="s">
        <v>125</v>
      </c>
      <c r="J73" s="59">
        <v>0</v>
      </c>
      <c r="K73" s="98" t="s">
        <v>126</v>
      </c>
      <c r="L73" s="59">
        <v>0</v>
      </c>
      <c r="M73" s="98" t="s">
        <v>127</v>
      </c>
      <c r="N73" s="59">
        <v>0</v>
      </c>
      <c r="O73" s="98" t="s">
        <v>179</v>
      </c>
      <c r="P73" s="59">
        <v>0</v>
      </c>
      <c r="Q73" s="107"/>
    </row>
    <row r="74" spans="2:17" ht="20.149999999999999" customHeight="1">
      <c r="B74" s="100" t="s">
        <v>128</v>
      </c>
      <c r="C74" s="60">
        <v>-171.9</v>
      </c>
      <c r="D74" s="60">
        <v>-173.8</v>
      </c>
      <c r="E74" s="102" t="s">
        <v>129</v>
      </c>
      <c r="F74" s="62">
        <v>15</v>
      </c>
      <c r="G74" s="62">
        <v>20</v>
      </c>
      <c r="H74" s="101"/>
      <c r="I74" s="97" t="s">
        <v>130</v>
      </c>
      <c r="J74" s="59">
        <v>0</v>
      </c>
      <c r="K74" s="98" t="s">
        <v>131</v>
      </c>
      <c r="L74" s="59">
        <v>0</v>
      </c>
      <c r="M74" s="97" t="s">
        <v>132</v>
      </c>
      <c r="N74" s="59">
        <v>0</v>
      </c>
      <c r="O74" s="81"/>
      <c r="P74" s="81"/>
      <c r="Q74" s="107"/>
    </row>
    <row r="75" spans="2:17" ht="20.149999999999999" customHeight="1">
      <c r="B75" s="100" t="s">
        <v>133</v>
      </c>
      <c r="C75" s="60">
        <v>-124.4</v>
      </c>
      <c r="D75" s="60">
        <v>-127</v>
      </c>
      <c r="E75" s="102" t="s">
        <v>134</v>
      </c>
      <c r="F75" s="62">
        <v>40</v>
      </c>
      <c r="G75" s="62">
        <v>40</v>
      </c>
      <c r="H75" s="103"/>
      <c r="I75" s="97" t="s">
        <v>135</v>
      </c>
      <c r="J75" s="59">
        <v>0</v>
      </c>
      <c r="K75" s="98" t="s">
        <v>136</v>
      </c>
      <c r="L75" s="59">
        <v>0</v>
      </c>
      <c r="M75" s="97" t="s">
        <v>137</v>
      </c>
      <c r="N75" s="59">
        <v>0</v>
      </c>
      <c r="O75" s="81"/>
      <c r="P75" s="81"/>
      <c r="Q75" s="107"/>
    </row>
    <row r="76" spans="2:17" ht="20.149999999999999" customHeight="1">
      <c r="B76" s="100" t="s">
        <v>138</v>
      </c>
      <c r="C76" s="60">
        <v>31.5</v>
      </c>
      <c r="D76" s="60">
        <v>30.4</v>
      </c>
      <c r="E76" s="102" t="s">
        <v>139</v>
      </c>
      <c r="F76" s="62">
        <v>40</v>
      </c>
      <c r="G76" s="62">
        <v>40</v>
      </c>
      <c r="H76" s="103"/>
      <c r="I76" s="97" t="s">
        <v>140</v>
      </c>
      <c r="J76" s="59">
        <v>0</v>
      </c>
      <c r="K76" s="97" t="s">
        <v>141</v>
      </c>
      <c r="L76" s="59">
        <v>0</v>
      </c>
      <c r="M76" s="98" t="s">
        <v>142</v>
      </c>
      <c r="N76" s="59">
        <v>0</v>
      </c>
      <c r="O76" s="81"/>
      <c r="P76" s="81"/>
    </row>
    <row r="77" spans="2:17" ht="20.149999999999999" customHeight="1">
      <c r="B77" s="100" t="s">
        <v>143</v>
      </c>
      <c r="C77" s="60">
        <v>27.7</v>
      </c>
      <c r="D77" s="60">
        <v>26.5</v>
      </c>
      <c r="E77" s="102" t="s">
        <v>144</v>
      </c>
      <c r="F77" s="62">
        <v>255</v>
      </c>
      <c r="G77" s="62">
        <v>255</v>
      </c>
      <c r="H77" s="101"/>
      <c r="I77" s="97" t="s">
        <v>145</v>
      </c>
      <c r="J77" s="59">
        <v>0</v>
      </c>
      <c r="K77" s="97" t="s">
        <v>146</v>
      </c>
      <c r="L77" s="59">
        <v>0</v>
      </c>
      <c r="M77" s="98" t="s">
        <v>147</v>
      </c>
      <c r="N77" s="59">
        <v>0</v>
      </c>
      <c r="O77" s="81"/>
      <c r="P77" s="81"/>
    </row>
    <row r="78" spans="2:17" ht="20.149999999999999" customHeight="1">
      <c r="B78" s="100" t="s">
        <v>148</v>
      </c>
      <c r="C78" s="60">
        <v>25.4</v>
      </c>
      <c r="D78" s="60">
        <v>24.3</v>
      </c>
      <c r="E78" s="102" t="s">
        <v>149</v>
      </c>
      <c r="F78" s="63"/>
      <c r="G78" s="63"/>
      <c r="H78" s="101"/>
      <c r="I78" s="98" t="s">
        <v>150</v>
      </c>
      <c r="J78" s="59">
        <v>0</v>
      </c>
      <c r="K78" s="97" t="s">
        <v>151</v>
      </c>
      <c r="L78" s="59">
        <v>0</v>
      </c>
      <c r="M78" s="104" t="s">
        <v>152</v>
      </c>
      <c r="N78" s="59">
        <v>0</v>
      </c>
      <c r="O78" s="81"/>
      <c r="P78" s="81"/>
    </row>
    <row r="79" spans="2:17" ht="20.149999999999999" customHeight="1">
      <c r="B79" s="100" t="s">
        <v>153</v>
      </c>
      <c r="C79" s="60">
        <v>24.2</v>
      </c>
      <c r="D79" s="60">
        <v>23</v>
      </c>
      <c r="E79" s="100" t="s">
        <v>154</v>
      </c>
      <c r="F79" s="60">
        <v>15.3</v>
      </c>
      <c r="G79" s="60">
        <v>13</v>
      </c>
      <c r="H79" s="101"/>
      <c r="I79" s="98" t="s">
        <v>155</v>
      </c>
      <c r="J79" s="59">
        <v>0</v>
      </c>
      <c r="K79" s="98" t="s">
        <v>156</v>
      </c>
      <c r="L79" s="59">
        <v>0</v>
      </c>
      <c r="M79" s="98" t="s">
        <v>157</v>
      </c>
      <c r="N79" s="59">
        <v>0</v>
      </c>
      <c r="O79" s="80"/>
      <c r="P79" s="80"/>
    </row>
    <row r="80" spans="2:17" ht="20.149999999999999" customHeight="1">
      <c r="B80" s="105" t="s">
        <v>158</v>
      </c>
      <c r="C80" s="64">
        <v>1.05E-4</v>
      </c>
      <c r="D80" s="64">
        <v>8.8999999999999995E-5</v>
      </c>
      <c r="E80" s="102" t="s">
        <v>159</v>
      </c>
      <c r="F80" s="61">
        <v>58.9</v>
      </c>
      <c r="G80" s="61">
        <v>77.099999999999994</v>
      </c>
      <c r="H80" s="101"/>
      <c r="I80" s="98" t="s">
        <v>160</v>
      </c>
      <c r="J80" s="59">
        <v>0</v>
      </c>
      <c r="K80" s="97" t="s">
        <v>161</v>
      </c>
      <c r="L80" s="59">
        <v>0</v>
      </c>
      <c r="M80" s="98" t="s">
        <v>162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69" t="s">
        <v>163</v>
      </c>
      <c r="C84" s="169"/>
    </row>
    <row r="85" spans="2:16" ht="15" customHeight="1">
      <c r="B85" s="170" t="s">
        <v>190</v>
      </c>
      <c r="C85" s="171"/>
      <c r="D85" s="171"/>
      <c r="E85" s="171"/>
      <c r="F85" s="171"/>
      <c r="G85" s="171"/>
      <c r="H85" s="171"/>
      <c r="I85" s="171"/>
      <c r="J85" s="171"/>
      <c r="K85" s="171"/>
      <c r="L85" s="171"/>
      <c r="M85" s="171"/>
      <c r="N85" s="171"/>
      <c r="O85" s="171"/>
      <c r="P85" s="172"/>
    </row>
    <row r="86" spans="2:16" ht="15" customHeight="1">
      <c r="B86" s="173" t="s">
        <v>206</v>
      </c>
      <c r="C86" s="174"/>
      <c r="D86" s="174"/>
      <c r="E86" s="174"/>
      <c r="F86" s="174"/>
      <c r="G86" s="174"/>
      <c r="H86" s="174"/>
      <c r="I86" s="174"/>
      <c r="J86" s="174"/>
      <c r="K86" s="174"/>
      <c r="L86" s="174"/>
      <c r="M86" s="174"/>
      <c r="N86" s="174"/>
      <c r="O86" s="174"/>
      <c r="P86" s="175"/>
    </row>
    <row r="87" spans="2:16" ht="15" customHeight="1">
      <c r="B87" s="146"/>
      <c r="C87" s="119"/>
      <c r="D87" s="119"/>
      <c r="E87" s="119"/>
      <c r="F87" s="119"/>
      <c r="G87" s="119"/>
      <c r="H87" s="119"/>
      <c r="I87" s="119"/>
      <c r="J87" s="119"/>
      <c r="K87" s="119"/>
      <c r="L87" s="119"/>
      <c r="M87" s="119"/>
      <c r="N87" s="119"/>
      <c r="O87" s="119"/>
      <c r="P87" s="120"/>
    </row>
    <row r="88" spans="2:16" ht="15" customHeight="1">
      <c r="B88" s="173"/>
      <c r="C88" s="174"/>
      <c r="D88" s="174"/>
      <c r="E88" s="174"/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5"/>
    </row>
    <row r="89" spans="2:16" ht="15" customHeight="1">
      <c r="B89" s="173"/>
      <c r="C89" s="174"/>
      <c r="D89" s="174"/>
      <c r="E89" s="174"/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75"/>
    </row>
    <row r="90" spans="2:16" ht="15" customHeight="1">
      <c r="B90" s="173"/>
      <c r="C90" s="174"/>
      <c r="D90" s="174"/>
      <c r="E90" s="174"/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5"/>
    </row>
    <row r="91" spans="2:16" ht="15" customHeight="1">
      <c r="B91" s="173"/>
      <c r="C91" s="174"/>
      <c r="D91" s="174"/>
      <c r="E91" s="174"/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5"/>
    </row>
    <row r="92" spans="2:16" ht="15" customHeight="1">
      <c r="B92" s="173"/>
      <c r="C92" s="174"/>
      <c r="D92" s="174"/>
      <c r="E92" s="174"/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5"/>
    </row>
    <row r="93" spans="2:16" ht="15" customHeight="1">
      <c r="B93" s="173"/>
      <c r="C93" s="174"/>
      <c r="D93" s="174"/>
      <c r="E93" s="174"/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5"/>
    </row>
    <row r="94" spans="2:16" ht="15" customHeight="1">
      <c r="B94" s="173"/>
      <c r="C94" s="174"/>
      <c r="D94" s="174"/>
      <c r="E94" s="174"/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5"/>
    </row>
    <row r="95" spans="2:16" ht="15" customHeight="1">
      <c r="B95" s="173"/>
      <c r="C95" s="174"/>
      <c r="D95" s="174"/>
      <c r="E95" s="174"/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5"/>
    </row>
    <row r="96" spans="2:16" ht="15" customHeight="1">
      <c r="B96" s="173"/>
      <c r="C96" s="174"/>
      <c r="D96" s="174"/>
      <c r="E96" s="174"/>
      <c r="F96" s="174"/>
      <c r="G96" s="174"/>
      <c r="H96" s="174"/>
      <c r="I96" s="174"/>
      <c r="J96" s="174"/>
      <c r="K96" s="174"/>
      <c r="L96" s="174"/>
      <c r="M96" s="174"/>
      <c r="N96" s="174"/>
      <c r="O96" s="174"/>
      <c r="P96" s="175"/>
    </row>
    <row r="97" spans="2:16" ht="15" customHeight="1">
      <c r="B97" s="173"/>
      <c r="C97" s="174"/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5"/>
    </row>
    <row r="98" spans="2:16" ht="15" customHeight="1">
      <c r="B98" s="173"/>
      <c r="C98" s="174"/>
      <c r="D98" s="174"/>
      <c r="E98" s="174"/>
      <c r="F98" s="174"/>
      <c r="G98" s="174"/>
      <c r="H98" s="174"/>
      <c r="I98" s="174"/>
      <c r="J98" s="174"/>
      <c r="K98" s="174"/>
      <c r="L98" s="174"/>
      <c r="M98" s="174"/>
      <c r="N98" s="174"/>
      <c r="O98" s="174"/>
      <c r="P98" s="175"/>
    </row>
    <row r="99" spans="2:16" ht="15" customHeight="1">
      <c r="B99" s="179"/>
      <c r="C99" s="180"/>
      <c r="D99" s="180"/>
      <c r="E99" s="180"/>
      <c r="F99" s="180"/>
      <c r="G99" s="180"/>
      <c r="H99" s="180"/>
      <c r="I99" s="180"/>
      <c r="J99" s="180"/>
      <c r="K99" s="180"/>
      <c r="L99" s="180"/>
      <c r="M99" s="180"/>
      <c r="N99" s="180"/>
      <c r="O99" s="180"/>
      <c r="P99" s="181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2024-08-16T19:51:52Z</dcterms:modified>
</cp:coreProperties>
</file>