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7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<sst xmlns="http://schemas.openxmlformats.org/spreadsheetml/2006/main" count="215" uniqueCount="204">
  <si>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</si>
  <si>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</si>
  <si>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</si>
  <si>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</si>
  <si>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</si>
  <si>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</si>
  <si>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</si>
  <si>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</si>
  <si>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</si>
  <si>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</si>
  <si>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</si>
  <si>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</si>
  <si>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</si>
  <si>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</si>
  <si>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</si>
  <si>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</si>
  <si>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</si>
  <si>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</si>
  <si>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</si>
  <si>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</si>
  <si>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</si>
  <si>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</si>
  <si>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</si>
  <si>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</si>
  <si>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</si>
  <si>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</si>
  <si>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</si>
  <si>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</si>
  <si>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</si>
  <si>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</si>
  <si>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</si>
  <si>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</si>
  <si>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</si>
  <si>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</si>
  <si>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</si>
  <si>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</si>
  <si>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</si>
  <si>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</si>
  <si>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</si>
  <si>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</si>
  <si>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</si>
  <si>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</si>
  <si>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</si>
  <si>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</si>
  <si>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</si>
  <si>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</si>
  <si>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</si>
  <si>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</si>
  <si>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</si>
  <si>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</si>
  <si>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</si>
  <si>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</si>
  <si>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</si>
  <si>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</si>
  <si>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</si>
  <si>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</si>
  <si>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</si>
  <si>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</si>
  <si>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</si>
  <si>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</si>
  <si>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</si>
  <si>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</si>
  <si>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</si>
  <si>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</si>
  <si>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</si>
  <si>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</si>
  <si>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</si>
  <si>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</si>
  <si>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</si>
  <si>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</si>
  <si>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</si>
  <si>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</si>
  <si>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</si>
  <si>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</si>
  <si>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</si>
  <si>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</si>
  <si>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</si>
  <si>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</si>
  <si>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</si>
  <si>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</si>
  <si>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</si>
  <si>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</si>
  <si>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</si>
  <si>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</si>
  <si>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</si>
  <si>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</si>
  <si>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</si>
  <si>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</si>
  <si>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</si>
  <si>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</si>
  <si>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</si>
  <si>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</si>
  <si>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</si>
  <si>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</si>
  <si>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</si>
  <si>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</si>
  <si>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</si>
  <si>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</si>
  <si>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</si>
  <si>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</si>
  <si>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</si>
  <si>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</si>
  <si>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</si>
  <si>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</si>
  <si>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</si>
  <si>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</si>
  <si>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</si>
  <si>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</si>
  <si>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</si>
  <si>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</si>
  <si>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</si>
  <si>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</si>
  <si>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</si>
  <si>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</si>
  <si>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</si>
  <si>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</si>
  <si>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</si>
  <si>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</si>
  <si>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</si>
  <si>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</si>
  <si>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</si>
  <si>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</si>
  <si>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</si>
  <si>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</si>
  <si>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</si>
  <si>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</si>
  <si>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</si>
  <si>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</si>
  <si>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</si>
  <si>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</si>
  <si>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</si>
  <si>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</si>
  <si>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</si>
  <si>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</si>
  <si>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</si>
  <si>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</si>
  <si>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</si>
  <si>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</si>
  <si>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</si>
  <si>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</si>
  <si>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</si>
  <si>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</si>
  <si>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</si>
  <si>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</si>
  <si>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</si>
  <si>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</si>
  <si>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</si>
  <si>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</si>
  <si>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</si>
  <si>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</si>
  <si>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</si>
  <si>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</si>
  <si>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</si>
  <si>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</si>
  <si>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</si>
  <si>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</si>
  <si>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</si>
  <si>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</si>
  <si>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</si>
  <si>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</si>
  <si>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</si>
  <si>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</si>
  <si>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</si>
  <si>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</si>
  <si>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</si>
  <si>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</si>
  <si>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</si>
  <si>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</si>
  <si>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</si>
  <si>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</si>
  <si>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</si>
  <si>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</si>
  <si>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</si>
  <si>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</si>
  <si>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</si>
  <si>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</si>
  <si>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</si>
  <si>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</si>
  <si>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</si>
  <si>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</si>
  <si>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</si>
  <si>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</si>
  <si>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</si>
  <si>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</si>
  <si>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월령 40%이상으로 방풍막 연결</t>
  </si>
  <si>
    <t>김예은</t>
  </si>
  <si>
    <t>BLG</t>
  </si>
  <si>
    <t>NNE</t>
  </si>
  <si>
    <t>SSW</t>
  </si>
  <si>
    <t>10s/26k 14s/25k 19s/24k</t>
  </si>
  <si>
    <t>9s/26k 12s/23k</t>
  </si>
  <si>
    <t>M_026196-026197:M</t>
  </si>
  <si>
    <t>KSP</t>
  </si>
  <si>
    <t>TMT</t>
  </si>
  <si>
    <t>E_026220</t>
  </si>
  <si>
    <t>M_026261-026262:M</t>
  </si>
  <si>
    <t>M_026328-026329:K</t>
  </si>
  <si>
    <t>E_026220 Dell dome shutter와 new TCS에서는 망원경과 싱크 되어 있게 나오지만 실제로는 El 20가량 차이 남</t>
  </si>
  <si>
    <t>[12:55-13:05] 관측하는 동안 동편에서 빛이 정기적으로 깜빡여서 밝아질때 나가서 확인해봤으나 육안으로 구분이 불가능함</t>
  </si>
  <si>
    <t>[8:39]/[15:45]/[16:01] DS9(영상확인) 3회 꺼짐</t>
  </si>
  <si>
    <t>25s/21k 20s/22k 15s/21k</t>
  </si>
  <si>
    <t>25s/22k 20s/28k 12s/25k</t>
  </si>
  <si>
    <t>SE</t>
  </si>
  <si>
    <t>관측 전반적으로 풍속이 높음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</si>
</sst>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checked="Checked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82" zoomScale="130" zoomScaleNormal="130" workbookViewId="0">
      <selection activeCell="B45" sqref="B45:P45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7" t="s">
        <v>0</v>
      </c>
      <c r="C2" s="16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8">
        <v>45502</v>
      </c>
      <c r="D3" s="169"/>
      <c r="E3" s="1"/>
      <c r="F3" s="1"/>
      <c r="G3" s="1"/>
      <c r="H3" s="1"/>
      <c r="I3" s="1"/>
      <c r="J3" s="1"/>
      <c r="K3" s="66" t="s">
        <v>2</v>
      </c>
      <c r="L3" s="170">
        <f>(P31-(P32+P33))/P31*100</f>
        <v>100</v>
      </c>
      <c r="M3" s="170"/>
      <c r="N3" s="66" t="s">
        <v>3</v>
      </c>
      <c r="O3" s="170">
        <f>(P31-P33)/P31*100</f>
        <v>100</v>
      </c>
      <c r="P3" s="170"/>
    </row>
    <row r="4" spans="2:16" ht="14.25" customHeight="1">
      <c r="B4" s="34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7" t="s">
        <v>6</v>
      </c>
      <c r="C7" s="16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0.36874999999999997</v>
      </c>
      <c r="D9" s="8">
        <v>3.2</v>
      </c>
      <c r="E9" s="8">
        <v>0.6</v>
      </c>
      <c r="F9" s="8">
        <v>75.5</v>
      </c>
      <c r="G9" s="36" t="s">
        <v>188</v>
      </c>
      <c r="H9" s="8">
        <v>1.1000000000000001</v>
      </c>
      <c r="I9" s="36">
        <v>41</v>
      </c>
      <c r="J9" s="9">
        <f>IF(L9, 1, 0) + IF(M9, 2, 0) + IF(N9, 4, 0) + IF(O9, 8, 0) + IF(P9, 16, 0)</f>
        <v>2</v>
      </c>
      <c r="K9" s="10" t="b">
        <v>1</v>
      </c>
      <c r="L9" s="10" t="b">
        <v>0</v>
      </c>
      <c r="M9" s="10" t="b">
        <v>1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>
        <v>1.4</v>
      </c>
      <c r="E10" s="8">
        <v>1.4</v>
      </c>
      <c r="F10" s="8">
        <v>66.3</v>
      </c>
      <c r="G10" s="36" t="s">
        <v>202</v>
      </c>
      <c r="H10" s="8">
        <v>6</v>
      </c>
      <c r="I10" s="11"/>
      <c r="J10" s="9">
        <f>IF(L10, 1, 0) + IF(M10, 2, 0) + IF(N10, 4, 0) + IF(O10, 8, 0) + IF(P10, 16, 0)</f>
        <v>2</v>
      </c>
      <c r="K10" s="12" t="b">
        <v>1</v>
      </c>
      <c r="L10" s="12" t="b">
        <v>0</v>
      </c>
      <c r="M10" s="12" t="b">
        <v>1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0.81319444444444444</v>
      </c>
      <c r="D11" s="15">
        <v>1.1000000000000001</v>
      </c>
      <c r="E11" s="15">
        <v>1.5</v>
      </c>
      <c r="F11" s="15">
        <v>63.3</v>
      </c>
      <c r="G11" s="36" t="s">
        <v>187</v>
      </c>
      <c r="H11" s="15">
        <v>4.3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24.444444444444446</v>
      </c>
      <c r="D12" s="19">
        <f>AVERAGE(D9:D11)</f>
        <v>1.8999999999999997</v>
      </c>
      <c r="E12" s="19">
        <f>AVERAGE(E9:E11)</f>
        <v>1.1666666666666667</v>
      </c>
      <c r="F12" s="20">
        <f>AVERAGE(F9:F11)</f>
        <v>68.366666666666674</v>
      </c>
      <c r="G12" s="21"/>
      <c r="H12" s="22">
        <f>AVERAGE(H9:H11)</f>
        <v>3.7999999999999994</v>
      </c>
      <c r="I12" s="23"/>
      <c r="J12" s="24">
        <f>AVERAGE(J9:J11)</f>
        <v>1.3333333333333333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7" t="s">
        <v>25</v>
      </c>
      <c r="C14" s="16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186</v>
      </c>
      <c r="F16" s="27" t="s">
        <v>192</v>
      </c>
      <c r="G16" s="27" t="s">
        <v>193</v>
      </c>
      <c r="H16" s="116" t="s">
        <v>166</v>
      </c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0.31736111111111115</v>
      </c>
      <c r="D17" s="28">
        <v>0.31805555555555554</v>
      </c>
      <c r="E17" s="28">
        <v>0.35000000000000003</v>
      </c>
      <c r="F17" s="28">
        <v>0.6791666666666667</v>
      </c>
      <c r="G17" s="28">
        <v>0.81666666666666676</v>
      </c>
      <c r="H17" s="28">
        <v>0.84375</v>
      </c>
      <c r="I17" s="28"/>
      <c r="J17" s="28"/>
      <c r="K17" s="28"/>
      <c r="L17" s="28"/>
      <c r="M17" s="28"/>
      <c r="N17" s="28"/>
      <c r="O17" s="28"/>
      <c r="P17" s="28">
        <v>0.85902777777777783</v>
      </c>
    </row>
    <row r="18" spans="2:16" ht="14.15" customHeight="1">
      <c r="B18" s="35" t="s">
        <v>43</v>
      </c>
      <c r="C18" s="27">
        <v>26167</v>
      </c>
      <c r="D18" s="27">
        <v>26168</v>
      </c>
      <c r="E18" s="27">
        <v>26191</v>
      </c>
      <c r="F18" s="27">
        <v>26403</v>
      </c>
      <c r="G18" s="27">
        <v>26488</v>
      </c>
      <c r="H18" s="27">
        <v>26500</v>
      </c>
      <c r="I18" s="27"/>
      <c r="J18" s="27"/>
      <c r="K18" s="27"/>
      <c r="L18" s="27"/>
      <c r="M18" s="27"/>
      <c r="N18" s="27"/>
      <c r="O18" s="27"/>
      <c r="P18" s="27">
        <v>26513</v>
      </c>
    </row>
    <row r="19" spans="2:16" ht="14.15" customHeight="1" thickBot="1">
      <c r="B19" s="13" t="s">
        <v>44</v>
      </c>
      <c r="C19" s="29"/>
      <c r="D19" s="27">
        <v>26179</v>
      </c>
      <c r="E19" s="30">
        <v>26402</v>
      </c>
      <c r="F19" s="30">
        <v>26487</v>
      </c>
      <c r="G19" s="30">
        <v>26499</v>
      </c>
      <c r="H19" s="30">
        <v>26512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12</v>
      </c>
      <c r="E20" s="33">
        <f t="shared" ref="E20:O20" si="0">IF(ISNUMBER(E18),E19-E18+1,"")</f>
        <v>212</v>
      </c>
      <c r="F20" s="33">
        <f t="shared" si="0"/>
        <v>85</v>
      </c>
      <c r="G20" s="33">
        <f t="shared" si="0"/>
        <v>12</v>
      </c>
      <c r="H20" s="33">
        <f t="shared" si="0"/>
        <v>13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9" t="s">
        <v>46</v>
      </c>
      <c r="C22" s="35" t="s">
        <v>21</v>
      </c>
      <c r="D22" s="35" t="s">
        <v>23</v>
      </c>
      <c r="E22" s="35" t="s">
        <v>47</v>
      </c>
      <c r="F22" s="180" t="s">
        <v>48</v>
      </c>
      <c r="G22" s="180"/>
      <c r="H22" s="180"/>
      <c r="I22" s="180"/>
      <c r="J22" s="35" t="s">
        <v>21</v>
      </c>
      <c r="K22" s="35" t="s">
        <v>23</v>
      </c>
      <c r="L22" s="35" t="s">
        <v>47</v>
      </c>
      <c r="M22" s="180" t="s">
        <v>48</v>
      </c>
      <c r="N22" s="180"/>
      <c r="O22" s="180"/>
      <c r="P22" s="180"/>
    </row>
    <row r="23" spans="2:16" ht="13.5" customHeight="1">
      <c r="B23" s="179"/>
      <c r="C23" s="106">
        <v>0.32777777777777778</v>
      </c>
      <c r="D23" s="106">
        <v>0.32916666666666666</v>
      </c>
      <c r="E23" s="36" t="s">
        <v>49</v>
      </c>
      <c r="F23" s="178" t="s">
        <v>190</v>
      </c>
      <c r="G23" s="178"/>
      <c r="H23" s="178"/>
      <c r="I23" s="178"/>
      <c r="J23" s="106">
        <v>0.84513888888888899</v>
      </c>
      <c r="K23" s="106">
        <v>0.84722222222222221</v>
      </c>
      <c r="L23" s="36" t="s">
        <v>50</v>
      </c>
      <c r="M23" s="178" t="s">
        <v>200</v>
      </c>
      <c r="N23" s="178"/>
      <c r="O23" s="178"/>
      <c r="P23" s="178"/>
    </row>
    <row r="24" spans="2:16" ht="13.5" customHeight="1">
      <c r="B24" s="179"/>
      <c r="C24" s="106"/>
      <c r="D24" s="106"/>
      <c r="E24" s="113" t="s">
        <v>174</v>
      </c>
      <c r="F24" s="178"/>
      <c r="G24" s="178"/>
      <c r="H24" s="178"/>
      <c r="I24" s="178"/>
      <c r="J24" s="106"/>
      <c r="K24" s="106"/>
      <c r="L24" s="36" t="s">
        <v>181</v>
      </c>
      <c r="M24" s="178"/>
      <c r="N24" s="178"/>
      <c r="O24" s="178"/>
      <c r="P24" s="178"/>
    </row>
    <row r="25" spans="2:16" ht="13.5" customHeight="1">
      <c r="B25" s="179"/>
      <c r="C25" s="106">
        <v>0.33124999999999999</v>
      </c>
      <c r="D25" s="106">
        <v>0.33333333333333331</v>
      </c>
      <c r="E25" s="113" t="s">
        <v>175</v>
      </c>
      <c r="F25" s="181" t="s">
        <v>189</v>
      </c>
      <c r="G25" s="178"/>
      <c r="H25" s="178"/>
      <c r="I25" s="178"/>
      <c r="J25" s="106">
        <v>0.85</v>
      </c>
      <c r="K25" s="106">
        <v>0.8520833333333333</v>
      </c>
      <c r="L25" s="36" t="s">
        <v>51</v>
      </c>
      <c r="M25" s="178" t="s">
        <v>201</v>
      </c>
      <c r="N25" s="178"/>
      <c r="O25" s="178"/>
      <c r="P25" s="178"/>
    </row>
    <row r="26" spans="2:16" ht="13.5" customHeight="1">
      <c r="B26" s="179"/>
      <c r="C26" s="106"/>
      <c r="D26" s="106"/>
      <c r="E26" s="113" t="s">
        <v>168</v>
      </c>
      <c r="F26" s="178"/>
      <c r="G26" s="178"/>
      <c r="H26" s="178"/>
      <c r="I26" s="178"/>
      <c r="J26" s="106"/>
      <c r="K26" s="106"/>
      <c r="L26" s="36" t="s">
        <v>182</v>
      </c>
      <c r="M26" s="178"/>
      <c r="N26" s="178"/>
      <c r="O26" s="178"/>
      <c r="P26" s="178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7" t="s">
        <v>52</v>
      </c>
      <c r="C28" s="167"/>
      <c r="D28" s="16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0.30972222222222223</v>
      </c>
      <c r="D30" s="43">
        <v>0.13541666666666666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0.44513888888888886</v>
      </c>
    </row>
    <row r="31" spans="2:16" ht="14.15" customHeight="1">
      <c r="B31" s="37" t="s">
        <v>173</v>
      </c>
      <c r="C31" s="47">
        <v>0.32916666666666666</v>
      </c>
      <c r="D31" s="7">
        <v>0.13749999999999998</v>
      </c>
      <c r="E31" s="7"/>
      <c r="F31" s="7"/>
      <c r="G31" s="7"/>
      <c r="H31" s="7"/>
      <c r="I31" s="7"/>
      <c r="J31" s="7"/>
      <c r="K31" s="7">
        <v>1.6666666666666666E-2</v>
      </c>
      <c r="L31" s="7"/>
      <c r="M31" s="7"/>
      <c r="N31" s="7"/>
      <c r="O31" s="48"/>
      <c r="P31" s="46">
        <f>SUM(C31:N31)</f>
        <v>0.48333333333333334</v>
      </c>
    </row>
    <row r="32" spans="2:16" ht="14.15" customHeight="1">
      <c r="B32" s="37" t="s">
        <v>67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0.32916666666666666</v>
      </c>
      <c r="D34" s="110">
        <f t="shared" ref="D34:P34" si="1">D31-D32-D33</f>
        <v>0.13749999999999998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1.6666666666666666E-2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0.48333333333333334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62" t="s">
        <v>69</v>
      </c>
      <c r="C36" s="161" t="s">
        <v>191</v>
      </c>
      <c r="D36" s="161"/>
      <c r="E36" s="165" t="s">
        <v>194</v>
      </c>
      <c r="F36" s="166"/>
      <c r="G36" s="165" t="s">
        <v>195</v>
      </c>
      <c r="H36" s="166"/>
      <c r="I36" s="165" t="s">
        <v>196</v>
      </c>
      <c r="J36" s="166"/>
      <c r="K36" s="161"/>
      <c r="L36" s="161"/>
      <c r="M36" s="161"/>
      <c r="N36" s="161"/>
      <c r="O36" s="161"/>
      <c r="P36" s="161"/>
    </row>
    <row r="37" spans="2:16" ht="18" customHeight="1">
      <c r="B37" s="163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</row>
    <row r="38" spans="2:16" ht="18" customHeight="1">
      <c r="B38" s="163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</row>
    <row r="39" spans="2:16" ht="18" customHeight="1">
      <c r="B39" s="163"/>
      <c r="C39" s="161"/>
      <c r="D39" s="161"/>
      <c r="E39" s="161"/>
      <c r="F39" s="161"/>
      <c r="G39" s="161"/>
      <c r="H39" s="161"/>
      <c r="I39" s="161"/>
      <c r="J39" s="161"/>
      <c r="K39" s="161" t="s">
        <v>183</v>
      </c>
      <c r="L39" s="161"/>
      <c r="M39" s="161"/>
      <c r="N39" s="161"/>
      <c r="O39" s="161"/>
      <c r="P39" s="161"/>
    </row>
    <row r="40" spans="2:16" ht="18" customHeight="1">
      <c r="B40" s="163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</row>
    <row r="41" spans="2:16" ht="18" customHeight="1">
      <c r="B41" s="164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8" t="s">
        <v>70</v>
      </c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60"/>
    </row>
    <row r="44" spans="2:16" ht="14.15" customHeight="1">
      <c r="B44" s="145" t="s">
        <v>197</v>
      </c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9"/>
    </row>
    <row r="45" spans="2:16" ht="14.15" customHeight="1">
      <c r="B45" s="145" t="s">
        <v>203</v>
      </c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9"/>
    </row>
    <row r="46" spans="2:16" ht="14.15" customHeight="1">
      <c r="B46" s="145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9"/>
    </row>
    <row r="47" spans="2:16" ht="14.15" customHeight="1">
      <c r="B47" s="145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9"/>
    </row>
    <row r="48" spans="2:16" ht="14.15" customHeight="1">
      <c r="B48" s="117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9"/>
    </row>
    <row r="49" spans="2:16" ht="14.15" customHeight="1">
      <c r="B49" s="145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9"/>
    </row>
    <row r="50" spans="2:16" ht="14.15" customHeight="1">
      <c r="B50" s="145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9"/>
    </row>
    <row r="51" spans="2:16" ht="14.15" customHeight="1">
      <c r="B51" s="145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9"/>
    </row>
    <row r="52" spans="2:16" ht="14.15" customHeight="1">
      <c r="B52" s="146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8"/>
    </row>
    <row r="53" spans="2:16" ht="14.15" customHeight="1" thickBot="1">
      <c r="B53" s="154" t="s">
        <v>171</v>
      </c>
      <c r="C53" s="155"/>
      <c r="D53" s="115"/>
      <c r="E53" s="115"/>
      <c r="F53" s="115"/>
      <c r="G53" s="156"/>
      <c r="H53" s="155"/>
      <c r="I53" s="155"/>
      <c r="J53" s="155"/>
      <c r="K53" s="155"/>
      <c r="L53" s="155"/>
      <c r="M53" s="155"/>
      <c r="N53" s="155"/>
      <c r="O53" s="155"/>
      <c r="P53" s="157"/>
    </row>
    <row r="54" spans="2:16" ht="14.15" customHeight="1" thickTop="1" thickBot="1">
      <c r="B54" s="149" t="s">
        <v>176</v>
      </c>
      <c r="C54" s="150"/>
      <c r="D54" s="150"/>
      <c r="E54" s="150"/>
      <c r="F54" s="112">
        <v>1359</v>
      </c>
      <c r="G54" s="151"/>
      <c r="H54" s="152"/>
      <c r="I54" s="152"/>
      <c r="J54" s="152"/>
      <c r="K54" s="152"/>
      <c r="L54" s="152"/>
      <c r="M54" s="152"/>
      <c r="N54" s="152"/>
      <c r="O54" s="152"/>
      <c r="P54" s="153"/>
    </row>
    <row r="55" spans="2:16" ht="13.5" customHeight="1" thickTop="1"/>
    <row r="56" spans="2:16" ht="17.25" customHeight="1">
      <c r="B56" s="132" t="s">
        <v>71</v>
      </c>
      <c r="C56" s="132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3" t="s">
        <v>72</v>
      </c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5"/>
      <c r="N57" s="136" t="s">
        <v>73</v>
      </c>
      <c r="O57" s="134"/>
      <c r="P57" s="137"/>
    </row>
    <row r="58" spans="2:16" ht="17.149999999999999" customHeight="1">
      <c r="B58" s="138" t="s">
        <v>74</v>
      </c>
      <c r="C58" s="139"/>
      <c r="D58" s="140"/>
      <c r="E58" s="138" t="s">
        <v>75</v>
      </c>
      <c r="F58" s="139"/>
      <c r="G58" s="140"/>
      <c r="H58" s="139" t="s">
        <v>76</v>
      </c>
      <c r="I58" s="139"/>
      <c r="J58" s="139"/>
      <c r="K58" s="141" t="s">
        <v>77</v>
      </c>
      <c r="L58" s="139"/>
      <c r="M58" s="142"/>
      <c r="N58" s="143"/>
      <c r="O58" s="139"/>
      <c r="P58" s="144"/>
    </row>
    <row r="59" spans="2:16" ht="20.149999999999999" customHeight="1">
      <c r="B59" s="120" t="s">
        <v>78</v>
      </c>
      <c r="C59" s="121"/>
      <c r="D59" s="58">
        <v>7</v>
      </c>
      <c r="E59" s="120" t="s">
        <v>79</v>
      </c>
      <c r="F59" s="121"/>
      <c r="G59" s="58" t="b">
        <v>1</v>
      </c>
      <c r="H59" s="128" t="s">
        <v>80</v>
      </c>
      <c r="I59" s="121"/>
      <c r="J59" s="58" t="b">
        <v>1</v>
      </c>
      <c r="K59" s="128" t="s">
        <v>81</v>
      </c>
      <c r="L59" s="121"/>
      <c r="M59" s="58" t="b">
        <v>1</v>
      </c>
      <c r="N59" s="129" t="s">
        <v>82</v>
      </c>
      <c r="O59" s="121"/>
      <c r="P59" s="58" t="b">
        <v>1</v>
      </c>
    </row>
    <row r="60" spans="2:16" ht="20.149999999999999" customHeight="1">
      <c r="B60" s="120" t="s">
        <v>83</v>
      </c>
      <c r="C60" s="121"/>
      <c r="D60" s="58" t="b">
        <v>1</v>
      </c>
      <c r="E60" s="120" t="s">
        <v>84</v>
      </c>
      <c r="F60" s="121"/>
      <c r="G60" s="58" t="b">
        <v>1</v>
      </c>
      <c r="H60" s="128" t="s">
        <v>85</v>
      </c>
      <c r="I60" s="121"/>
      <c r="J60" s="58" t="b">
        <v>1</v>
      </c>
      <c r="K60" s="128" t="s">
        <v>86</v>
      </c>
      <c r="L60" s="121"/>
      <c r="M60" s="58" t="b">
        <v>1</v>
      </c>
      <c r="N60" s="129" t="s">
        <v>87</v>
      </c>
      <c r="O60" s="121"/>
      <c r="P60" s="58" t="b">
        <v>1</v>
      </c>
    </row>
    <row r="61" spans="2:16" ht="20.149999999999999" customHeight="1">
      <c r="B61" s="120" t="s">
        <v>88</v>
      </c>
      <c r="C61" s="121"/>
      <c r="D61" s="58" t="b">
        <v>1</v>
      </c>
      <c r="E61" s="120" t="s">
        <v>89</v>
      </c>
      <c r="F61" s="121"/>
      <c r="G61" s="58" t="b">
        <v>1</v>
      </c>
      <c r="H61" s="128" t="s">
        <v>90</v>
      </c>
      <c r="I61" s="121"/>
      <c r="J61" s="58" t="b">
        <v>1</v>
      </c>
      <c r="K61" s="128" t="s">
        <v>91</v>
      </c>
      <c r="L61" s="121"/>
      <c r="M61" s="58" t="b">
        <v>1</v>
      </c>
      <c r="N61" s="129" t="s">
        <v>92</v>
      </c>
      <c r="O61" s="121"/>
      <c r="P61" s="58" t="b">
        <v>1</v>
      </c>
    </row>
    <row r="62" spans="2:16" ht="20.149999999999999" customHeight="1">
      <c r="B62" s="128" t="s">
        <v>90</v>
      </c>
      <c r="C62" s="121"/>
      <c r="D62" s="58" t="b">
        <v>1</v>
      </c>
      <c r="E62" s="120" t="s">
        <v>93</v>
      </c>
      <c r="F62" s="121"/>
      <c r="G62" s="58" t="b">
        <v>1</v>
      </c>
      <c r="H62" s="128" t="s">
        <v>94</v>
      </c>
      <c r="I62" s="121"/>
      <c r="J62" s="58" t="b">
        <v>0</v>
      </c>
      <c r="K62" s="128" t="s">
        <v>95</v>
      </c>
      <c r="L62" s="121"/>
      <c r="M62" s="58" t="b">
        <v>1</v>
      </c>
      <c r="N62" s="129" t="s">
        <v>85</v>
      </c>
      <c r="O62" s="121"/>
      <c r="P62" s="58" t="b">
        <v>1</v>
      </c>
    </row>
    <row r="63" spans="2:16" ht="20.149999999999999" customHeight="1">
      <c r="B63" s="128" t="s">
        <v>96</v>
      </c>
      <c r="C63" s="121"/>
      <c r="D63" s="58" t="b">
        <v>1</v>
      </c>
      <c r="E63" s="120" t="s">
        <v>97</v>
      </c>
      <c r="F63" s="121"/>
      <c r="G63" s="58" t="b">
        <v>1</v>
      </c>
      <c r="H63" s="68"/>
      <c r="I63" s="69"/>
      <c r="J63" s="70"/>
      <c r="K63" s="128" t="s">
        <v>98</v>
      </c>
      <c r="L63" s="121"/>
      <c r="M63" s="58" t="b">
        <v>1</v>
      </c>
      <c r="N63" s="129" t="s">
        <v>169</v>
      </c>
      <c r="O63" s="121"/>
      <c r="P63" s="58" t="b">
        <v>1</v>
      </c>
    </row>
    <row r="64" spans="2:16" ht="20.149999999999999" customHeight="1">
      <c r="B64" s="128" t="s">
        <v>99</v>
      </c>
      <c r="C64" s="121"/>
      <c r="D64" s="58" t="b">
        <v>0</v>
      </c>
      <c r="E64" s="120" t="s">
        <v>100</v>
      </c>
      <c r="F64" s="121"/>
      <c r="G64" s="58" t="b">
        <v>1</v>
      </c>
      <c r="H64" s="71"/>
      <c r="I64" s="72"/>
      <c r="J64" s="73"/>
      <c r="K64" s="130" t="s">
        <v>101</v>
      </c>
      <c r="L64" s="131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20" t="s">
        <v>164</v>
      </c>
      <c r="F65" s="12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22" t="s">
        <v>107</v>
      </c>
      <c r="C69" s="122"/>
      <c r="D69" s="81"/>
      <c r="E69" s="81"/>
      <c r="F69" s="124" t="s">
        <v>108</v>
      </c>
      <c r="G69" s="126" t="s">
        <v>109</v>
      </c>
      <c r="H69" s="81"/>
      <c r="I69" s="122" t="s">
        <v>110</v>
      </c>
      <c r="J69" s="122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23"/>
      <c r="C70" s="123"/>
      <c r="D70" s="85"/>
      <c r="E70" s="86"/>
      <c r="F70" s="125"/>
      <c r="G70" s="127"/>
      <c r="H70" s="87"/>
      <c r="I70" s="123"/>
      <c r="J70" s="123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-164.1</v>
      </c>
      <c r="D72" s="60">
        <v>-167.1</v>
      </c>
      <c r="E72" s="100" t="s">
        <v>120</v>
      </c>
      <c r="F72" s="60">
        <v>19.8</v>
      </c>
      <c r="G72" s="60">
        <v>19.8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49999999999999" customHeight="1">
      <c r="B73" s="100" t="s">
        <v>123</v>
      </c>
      <c r="C73" s="60">
        <v>-159.30000000000001</v>
      </c>
      <c r="D73" s="60">
        <v>-162.6</v>
      </c>
      <c r="E73" s="102" t="s">
        <v>124</v>
      </c>
      <c r="F73" s="61">
        <v>28.1</v>
      </c>
      <c r="G73" s="61">
        <v>25.6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179</v>
      </c>
      <c r="P73" s="59">
        <v>1</v>
      </c>
      <c r="Q73" s="107"/>
    </row>
    <row r="74" spans="2:17" ht="20.149999999999999" customHeight="1">
      <c r="B74" s="100" t="s">
        <v>128</v>
      </c>
      <c r="C74" s="60">
        <v>-199.4</v>
      </c>
      <c r="D74" s="60">
        <v>-209.5</v>
      </c>
      <c r="E74" s="102" t="s">
        <v>129</v>
      </c>
      <c r="F74" s="62">
        <v>15</v>
      </c>
      <c r="G74" s="62">
        <v>15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-127.8</v>
      </c>
      <c r="D75" s="60">
        <v>-135</v>
      </c>
      <c r="E75" s="102" t="s">
        <v>134</v>
      </c>
      <c r="F75" s="62">
        <v>35</v>
      </c>
      <c r="G75" s="62">
        <v>30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28.2</v>
      </c>
      <c r="D76" s="60">
        <v>25.9</v>
      </c>
      <c r="E76" s="102" t="s">
        <v>139</v>
      </c>
      <c r="F76" s="62">
        <v>40</v>
      </c>
      <c r="G76" s="62">
        <v>35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24.5</v>
      </c>
      <c r="D77" s="60">
        <v>22.9</v>
      </c>
      <c r="E77" s="102" t="s">
        <v>144</v>
      </c>
      <c r="F77" s="62">
        <v>250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22.2</v>
      </c>
      <c r="D78" s="60">
        <v>20.9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20.9</v>
      </c>
      <c r="D79" s="60">
        <v>19.8</v>
      </c>
      <c r="E79" s="100" t="s">
        <v>154</v>
      </c>
      <c r="F79" s="60">
        <v>11.5</v>
      </c>
      <c r="G79" s="60">
        <v>3.1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3.8699999999999999E-5</v>
      </c>
      <c r="D80" s="64">
        <v>3.65E-5</v>
      </c>
      <c r="E80" s="102" t="s">
        <v>159</v>
      </c>
      <c r="F80" s="61">
        <v>48.7</v>
      </c>
      <c r="G80" s="61">
        <v>67.8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71" t="s">
        <v>163</v>
      </c>
      <c r="C84" s="171"/>
    </row>
    <row r="85" spans="2:16" ht="15" customHeight="1">
      <c r="B85" s="172" t="s">
        <v>184</v>
      </c>
      <c r="C85" s="173"/>
      <c r="D85" s="173"/>
      <c r="E85" s="173"/>
      <c r="F85" s="173"/>
      <c r="G85" s="173"/>
      <c r="H85" s="173"/>
      <c r="I85" s="173"/>
      <c r="J85" s="173"/>
      <c r="K85" s="173"/>
      <c r="L85" s="173"/>
      <c r="M85" s="173"/>
      <c r="N85" s="173"/>
      <c r="O85" s="173"/>
      <c r="P85" s="174"/>
    </row>
    <row r="86" spans="2:16" ht="15" customHeight="1">
      <c r="B86" s="175" t="s">
        <v>199</v>
      </c>
      <c r="C86" s="176"/>
      <c r="D86" s="176"/>
      <c r="E86" s="176"/>
      <c r="F86" s="176"/>
      <c r="G86" s="176"/>
      <c r="H86" s="176"/>
      <c r="I86" s="176"/>
      <c r="J86" s="176"/>
      <c r="K86" s="176"/>
      <c r="L86" s="176"/>
      <c r="M86" s="176"/>
      <c r="N86" s="176"/>
      <c r="O86" s="176"/>
      <c r="P86" s="177"/>
    </row>
    <row r="87" spans="2:16" ht="15" customHeight="1">
      <c r="B87" s="175" t="s">
        <v>198</v>
      </c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7"/>
    </row>
    <row r="88" spans="2:16" ht="15" customHeight="1">
      <c r="B88" s="175"/>
      <c r="C88" s="176"/>
      <c r="D88" s="176"/>
      <c r="E88" s="176"/>
      <c r="F88" s="176"/>
      <c r="G88" s="176"/>
      <c r="H88" s="176"/>
      <c r="I88" s="176"/>
      <c r="J88" s="176"/>
      <c r="K88" s="176"/>
      <c r="L88" s="176"/>
      <c r="M88" s="176"/>
      <c r="N88" s="176"/>
      <c r="O88" s="176"/>
      <c r="P88" s="177"/>
    </row>
    <row r="89" spans="2:16" ht="15" customHeight="1">
      <c r="B89" s="175"/>
      <c r="C89" s="176"/>
      <c r="D89" s="176"/>
      <c r="E89" s="176"/>
      <c r="F89" s="176"/>
      <c r="G89" s="176"/>
      <c r="H89" s="176"/>
      <c r="I89" s="176"/>
      <c r="J89" s="176"/>
      <c r="K89" s="176"/>
      <c r="L89" s="176"/>
      <c r="M89" s="176"/>
      <c r="N89" s="176"/>
      <c r="O89" s="176"/>
      <c r="P89" s="177"/>
    </row>
    <row r="90" spans="2:16" ht="15" customHeight="1">
      <c r="B90" s="175"/>
      <c r="C90" s="176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7"/>
    </row>
    <row r="91" spans="2:16" ht="15" customHeight="1">
      <c r="B91" s="175"/>
      <c r="C91" s="176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6"/>
      <c r="O91" s="176"/>
      <c r="P91" s="177"/>
    </row>
    <row r="92" spans="2:16" ht="15" customHeight="1">
      <c r="B92" s="175"/>
      <c r="C92" s="176"/>
      <c r="D92" s="176"/>
      <c r="E92" s="176"/>
      <c r="F92" s="176"/>
      <c r="G92" s="176"/>
      <c r="H92" s="176"/>
      <c r="I92" s="176"/>
      <c r="J92" s="176"/>
      <c r="K92" s="176"/>
      <c r="L92" s="176"/>
      <c r="M92" s="176"/>
      <c r="N92" s="176"/>
      <c r="O92" s="176"/>
      <c r="P92" s="177"/>
    </row>
    <row r="93" spans="2:16" ht="15" customHeight="1">
      <c r="B93" s="175"/>
      <c r="C93" s="176"/>
      <c r="D93" s="176"/>
      <c r="E93" s="176"/>
      <c r="F93" s="176"/>
      <c r="G93" s="176"/>
      <c r="H93" s="176"/>
      <c r="I93" s="176"/>
      <c r="J93" s="176"/>
      <c r="K93" s="176"/>
      <c r="L93" s="176"/>
      <c r="M93" s="176"/>
      <c r="N93" s="176"/>
      <c r="O93" s="176"/>
      <c r="P93" s="177"/>
    </row>
    <row r="94" spans="2:16" ht="15" customHeight="1">
      <c r="B94" s="175"/>
      <c r="C94" s="176"/>
      <c r="D94" s="176"/>
      <c r="E94" s="176"/>
      <c r="F94" s="176"/>
      <c r="G94" s="176"/>
      <c r="H94" s="176"/>
      <c r="I94" s="176"/>
      <c r="J94" s="176"/>
      <c r="K94" s="176"/>
      <c r="L94" s="176"/>
      <c r="M94" s="176"/>
      <c r="N94" s="176"/>
      <c r="O94" s="176"/>
      <c r="P94" s="177"/>
    </row>
    <row r="95" spans="2:16" ht="15" customHeight="1">
      <c r="B95" s="175"/>
      <c r="C95" s="176"/>
      <c r="D95" s="176"/>
      <c r="E95" s="176"/>
      <c r="F95" s="176"/>
      <c r="G95" s="176"/>
      <c r="H95" s="176"/>
      <c r="I95" s="176"/>
      <c r="J95" s="176"/>
      <c r="K95" s="176"/>
      <c r="L95" s="176"/>
      <c r="M95" s="176"/>
      <c r="N95" s="176"/>
      <c r="O95" s="176"/>
      <c r="P95" s="177"/>
    </row>
    <row r="96" spans="2:16" ht="15" customHeight="1">
      <c r="B96" s="175"/>
      <c r="C96" s="176"/>
      <c r="D96" s="176"/>
      <c r="E96" s="176"/>
      <c r="F96" s="176"/>
      <c r="G96" s="176"/>
      <c r="H96" s="176"/>
      <c r="I96" s="176"/>
      <c r="J96" s="176"/>
      <c r="K96" s="176"/>
      <c r="L96" s="176"/>
      <c r="M96" s="176"/>
      <c r="N96" s="176"/>
      <c r="O96" s="176"/>
      <c r="P96" s="177"/>
    </row>
    <row r="97" spans="2:16" ht="15" customHeight="1">
      <c r="B97" s="175"/>
      <c r="C97" s="176"/>
      <c r="D97" s="176"/>
      <c r="E97" s="176"/>
      <c r="F97" s="176"/>
      <c r="G97" s="176"/>
      <c r="H97" s="176"/>
      <c r="I97" s="176"/>
      <c r="J97" s="176"/>
      <c r="K97" s="176"/>
      <c r="L97" s="176"/>
      <c r="M97" s="176"/>
      <c r="N97" s="176"/>
      <c r="O97" s="176"/>
      <c r="P97" s="177"/>
    </row>
    <row r="98" spans="2:16" ht="15" customHeight="1">
      <c r="B98" s="175"/>
      <c r="C98" s="176"/>
      <c r="D98" s="176"/>
      <c r="E98" s="176"/>
      <c r="F98" s="176"/>
      <c r="G98" s="176"/>
      <c r="H98" s="176"/>
      <c r="I98" s="176"/>
      <c r="J98" s="176"/>
      <c r="K98" s="176"/>
      <c r="L98" s="176"/>
      <c r="M98" s="176"/>
      <c r="N98" s="176"/>
      <c r="O98" s="176"/>
      <c r="P98" s="177"/>
    </row>
    <row r="99" spans="2:16" ht="15" customHeight="1">
      <c r="B99" s="182"/>
      <c r="C99" s="183"/>
      <c r="D99" s="183"/>
      <c r="E99" s="183"/>
      <c r="F99" s="183"/>
      <c r="G99" s="183"/>
      <c r="H99" s="183"/>
      <c r="I99" s="183"/>
      <c r="J99" s="183"/>
      <c r="K99" s="183"/>
      <c r="L99" s="183"/>
      <c r="M99" s="183"/>
      <c r="N99" s="183"/>
      <c r="O99" s="183"/>
      <c r="P99" s="184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2024-07-29T20:48:37Z</dcterms:modified>
</cp:coreProperties>
</file>