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<sst xmlns="http://schemas.openxmlformats.org/spreadsheetml/2006/main" count="220" uniqueCount="206">
  <si>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</si>
  <si>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</si>
  <si>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</si>
  <si>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</si>
  <si>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</si>
  <si>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</si>
  <si>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</si>
  <si>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</si>
  <si>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</si>
  <si>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</si>
  <si>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</si>
  <si>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</si>
  <si>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</si>
  <si>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</si>
  <si>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</si>
  <si>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</si>
  <si>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</si>
  <si>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</si>
  <si>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</si>
  <si>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</si>
  <si>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</si>
  <si>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</si>
  <si>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</si>
  <si>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</si>
  <si>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</si>
  <si>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</si>
  <si>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</si>
  <si>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</si>
  <si>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</si>
  <si>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</si>
  <si>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</si>
  <si>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</si>
  <si>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</si>
  <si>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</si>
  <si>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</si>
  <si>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</si>
  <si>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</si>
  <si>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</si>
  <si>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</si>
  <si>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</si>
  <si>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</si>
  <si>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</si>
  <si>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</si>
  <si>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</si>
  <si>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</si>
  <si>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</si>
  <si>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</si>
  <si>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</si>
  <si>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</si>
  <si>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</si>
  <si>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</si>
  <si>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</si>
  <si>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</si>
  <si>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</si>
  <si>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</si>
  <si>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</si>
  <si>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</si>
  <si>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</si>
  <si>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</si>
  <si>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</si>
  <si>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</si>
  <si>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</si>
  <si>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</si>
  <si>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</si>
  <si>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</si>
  <si>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</si>
  <si>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</si>
  <si>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</si>
  <si>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</si>
  <si>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</si>
  <si>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</si>
  <si>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</si>
  <si>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</si>
  <si>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</si>
  <si>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</si>
  <si>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</si>
  <si>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</si>
  <si>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</si>
  <si>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</si>
  <si>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</si>
  <si>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</si>
  <si>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</si>
  <si>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</si>
  <si>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</si>
  <si>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</si>
  <si>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</si>
  <si>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</si>
  <si>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</si>
  <si>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</si>
  <si>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</si>
  <si>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</si>
  <si>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</si>
  <si>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</si>
  <si>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</si>
  <si>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</si>
  <si>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</si>
  <si>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</si>
  <si>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</si>
  <si>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</si>
  <si>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</si>
  <si>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</si>
  <si>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</si>
  <si>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</si>
  <si>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</si>
  <si>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</si>
  <si>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</si>
  <si>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</si>
  <si>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</si>
  <si>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</si>
  <si>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</si>
  <si>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</si>
  <si>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</si>
  <si>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</si>
  <si>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</si>
  <si>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</si>
  <si>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</si>
  <si>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</si>
  <si>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</si>
  <si>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</si>
  <si>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</si>
  <si>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</si>
  <si>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</si>
  <si>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</si>
  <si>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</si>
  <si>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</si>
  <si>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</si>
  <si>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</si>
  <si>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</si>
  <si>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</si>
  <si>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</si>
  <si>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</si>
  <si>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</si>
  <si>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</si>
  <si>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</si>
  <si>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</si>
  <si>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</si>
  <si>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</si>
  <si>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</si>
  <si>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</si>
  <si>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</si>
  <si>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</si>
  <si>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</si>
  <si>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</si>
  <si>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</si>
  <si>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</si>
  <si>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</si>
  <si>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</si>
  <si>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</si>
  <si>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</si>
  <si>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</si>
  <si>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</si>
  <si>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</si>
  <si>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</si>
  <si>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</si>
  <si>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</si>
  <si>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</si>
  <si>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</si>
  <si>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</si>
  <si>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</si>
  <si>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</si>
  <si>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</si>
  <si>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</si>
  <si>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</si>
  <si>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</si>
  <si>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</si>
  <si>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</si>
  <si>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</si>
  <si>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</si>
  <si>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</si>
  <si>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</si>
  <si>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</si>
  <si>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</si>
  <si>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</si>
  <si>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</si>
  <si>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</si>
  <si>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</si>
  <si>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</si>
  <si>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</si>
  <si>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</si>
  <si>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</si>
  <si>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</si>
  <si>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</si>
  <si>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</si>
  <si>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TMT</t>
  </si>
  <si>
    <t>KSP</t>
  </si>
  <si>
    <t>BLG</t>
  </si>
  <si>
    <t>SSW</t>
  </si>
  <si>
    <t>월령 40%이상으로 방풍막 연결</t>
  </si>
  <si>
    <t>B</t>
  </si>
  <si>
    <t>9s22k 15s/26k 20s/25k</t>
  </si>
  <si>
    <t>21s/24k 27s/23k</t>
  </si>
  <si>
    <t>I_018951</t>
  </si>
  <si>
    <t>I_018951 필터 I 및 초점값 누락됨</t>
  </si>
  <si>
    <t>KMTNet controls 다운 1회</t>
  </si>
  <si>
    <t>M_018996-018997:K</t>
  </si>
  <si>
    <t>I_019016</t>
  </si>
  <si>
    <t>I_019016 필터 I 및 초점값 누락됨</t>
  </si>
  <si>
    <t>[10:33] 높은 습도(vaisala 86%/ topring 81%/ 2.3m 95%) 및 외벽의 물기로 인한 관측 대기/ [11:03] 관측 재개</t>
  </si>
  <si>
    <t>[15:08] 높은 습도(vaisala 86%/ topring 83%/ 2.3m 95%)및 외벽의 물기로 인한 관측 대기/ [16:04] 관측 재개</t>
  </si>
  <si>
    <t>M_019145-019146:M</t>
  </si>
  <si>
    <t>M_019184-019185:K</t>
  </si>
  <si>
    <t>tmux_all 실행 6회</t>
  </si>
  <si>
    <t>[18:40] 관측 중 돔셔터컨트롤에서 'waiting lower shutter closing'라는오류로 돔 닫았다 다시 염</t>
  </si>
  <si>
    <t>SW</t>
  </si>
  <si>
    <t>25s/27k 14s/21k 13s/25k</t>
  </si>
  <si>
    <t>23s/22k 18s/25k 10s/20k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</si>
</sst>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85" sqref="B85:P85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45461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87.988826815642454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2.6</v>
      </c>
      <c r="E9" s="8">
        <v>3.1</v>
      </c>
      <c r="F9" s="8">
        <v>86.7</v>
      </c>
      <c r="G9" s="36" t="s">
        <v>203</v>
      </c>
      <c r="H9" s="8">
        <v>9.8000000000000007</v>
      </c>
      <c r="I9" s="36">
        <v>88.6</v>
      </c>
      <c r="J9" s="9">
        <f>IF(L9, 1, 0) + IF(M9, 2, 0) + IF(N9, 4, 0) + IF(O9, 8, 0) + IF(P9, 16, 0)</f>
        <v>6</v>
      </c>
      <c r="K9" s="10" t="b">
        <v>0</v>
      </c>
      <c r="L9" s="10" t="b">
        <v>0</v>
      </c>
      <c r="M9" s="10" t="b">
        <v>1</v>
      </c>
      <c r="N9" s="10" t="b">
        <v>1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2.2000000000000002</v>
      </c>
      <c r="E10" s="8">
        <v>2.4</v>
      </c>
      <c r="F10" s="8">
        <v>84.6</v>
      </c>
      <c r="G10" s="36" t="s">
        <v>203</v>
      </c>
      <c r="H10" s="8">
        <v>4.5</v>
      </c>
      <c r="I10" s="11"/>
      <c r="J10" s="9">
        <f>IF(L10, 1, 0) + IF(M10, 2, 0) + IF(N10, 4, 0) + IF(O10, 8, 0) + IF(P10, 16, 0)</f>
        <v>4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0.81805555555555554</v>
      </c>
      <c r="D11" s="15">
        <v>1.6</v>
      </c>
      <c r="E11" s="15">
        <v>2.2000000000000002</v>
      </c>
      <c r="F11" s="15">
        <v>72.8</v>
      </c>
      <c r="G11" s="36" t="s">
        <v>186</v>
      </c>
      <c r="H11" s="15">
        <v>4.2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24.459722222222222</v>
      </c>
      <c r="D12" s="19">
        <f>AVERAGE(D9:D11)</f>
        <v>2.1333333333333333</v>
      </c>
      <c r="E12" s="19">
        <f>AVERAGE(E9:E11)</f>
        <v>2.5666666666666669</v>
      </c>
      <c r="F12" s="20">
        <f>AVERAGE(F9:F11)</f>
        <v>81.366666666666674</v>
      </c>
      <c r="G12" s="21"/>
      <c r="H12" s="22">
        <f>AVERAGE(H9:H11)</f>
        <v>6.166666666666667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183</v>
      </c>
      <c r="F16" s="27" t="s">
        <v>184</v>
      </c>
      <c r="G16" s="27" t="s">
        <v>185</v>
      </c>
      <c r="H16" s="27" t="s">
        <v>184</v>
      </c>
      <c r="I16" s="27" t="s">
        <v>183</v>
      </c>
      <c r="J16" s="27" t="s">
        <v>166</v>
      </c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0.30972222222222223</v>
      </c>
      <c r="D17" s="28">
        <v>0.31041666666666667</v>
      </c>
      <c r="E17" s="28">
        <v>0.33680555555555558</v>
      </c>
      <c r="F17" s="28">
        <v>0.35694444444444445</v>
      </c>
      <c r="G17" s="28">
        <v>0.3840277777777778</v>
      </c>
      <c r="H17" s="28">
        <v>0.7944444444444444</v>
      </c>
      <c r="I17" s="28">
        <v>0.81944444444444453</v>
      </c>
      <c r="J17" s="28">
        <v>0.84930555555555554</v>
      </c>
      <c r="K17" s="28"/>
      <c r="L17" s="28"/>
      <c r="M17" s="28"/>
      <c r="N17" s="28"/>
      <c r="O17" s="28"/>
      <c r="P17" s="28">
        <v>0.86111111111111116</v>
      </c>
    </row>
    <row r="18" spans="2:16" ht="14.15" customHeight="1">
      <c r="B18" s="35" t="s">
        <v>43</v>
      </c>
      <c r="C18" s="27">
        <v>18938</v>
      </c>
      <c r="D18" s="27">
        <v>18939</v>
      </c>
      <c r="E18" s="27">
        <v>18958</v>
      </c>
      <c r="F18" s="27">
        <v>18971</v>
      </c>
      <c r="G18" s="27">
        <v>18989</v>
      </c>
      <c r="H18" s="27">
        <v>19221</v>
      </c>
      <c r="I18" s="27">
        <v>19238</v>
      </c>
      <c r="J18" s="27">
        <v>19250</v>
      </c>
      <c r="K18" s="27"/>
      <c r="L18" s="27"/>
      <c r="M18" s="27"/>
      <c r="N18" s="27"/>
      <c r="O18" s="27"/>
      <c r="P18" s="27">
        <v>19262</v>
      </c>
    </row>
    <row r="19" spans="2:16" ht="14.15" customHeight="1" thickBot="1">
      <c r="B19" s="13" t="s">
        <v>44</v>
      </c>
      <c r="C19" s="29"/>
      <c r="D19" s="27">
        <v>18950</v>
      </c>
      <c r="E19" s="30">
        <v>18970</v>
      </c>
      <c r="F19" s="30">
        <v>18988</v>
      </c>
      <c r="G19" s="30">
        <v>19220</v>
      </c>
      <c r="H19" s="30">
        <v>19237</v>
      </c>
      <c r="I19" s="30">
        <v>19249</v>
      </c>
      <c r="J19" s="30">
        <v>19261</v>
      </c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13</v>
      </c>
      <c r="F20" s="33">
        <f t="shared" si="0"/>
        <v>18</v>
      </c>
      <c r="G20" s="33">
        <f t="shared" si="0"/>
        <v>232</v>
      </c>
      <c r="H20" s="33">
        <f t="shared" si="0"/>
        <v>17</v>
      </c>
      <c r="I20" s="33">
        <f t="shared" si="0"/>
        <v>12</v>
      </c>
      <c r="J20" s="33">
        <f t="shared" si="0"/>
        <v>12</v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>
        <v>0.85069444444444453</v>
      </c>
      <c r="K23" s="106">
        <v>0.85277777777777775</v>
      </c>
      <c r="L23" s="36" t="s">
        <v>50</v>
      </c>
      <c r="M23" s="130" t="s">
        <v>204</v>
      </c>
      <c r="N23" s="130"/>
      <c r="O23" s="130"/>
      <c r="P23" s="130"/>
    </row>
    <row r="24" spans="2:16" ht="13.5" customHeight="1">
      <c r="B24" s="131"/>
      <c r="C24" s="106">
        <v>0.31597222222222221</v>
      </c>
      <c r="D24" s="106">
        <v>0.31805555555555554</v>
      </c>
      <c r="E24" s="113" t="s">
        <v>174</v>
      </c>
      <c r="F24" s="130" t="s">
        <v>189</v>
      </c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>
        <v>0.85416666666666663</v>
      </c>
      <c r="K25" s="106">
        <v>0.85625000000000007</v>
      </c>
      <c r="L25" s="36" t="s">
        <v>51</v>
      </c>
      <c r="M25" s="130" t="s">
        <v>205</v>
      </c>
      <c r="N25" s="130"/>
      <c r="O25" s="130"/>
      <c r="P25" s="130"/>
    </row>
    <row r="26" spans="2:16" ht="13.5" customHeight="1">
      <c r="B26" s="131"/>
      <c r="C26" s="106">
        <v>0.32083333333333336</v>
      </c>
      <c r="D26" s="106">
        <v>0.3215277777777778</v>
      </c>
      <c r="E26" s="113" t="s">
        <v>168</v>
      </c>
      <c r="F26" s="130" t="s">
        <v>190</v>
      </c>
      <c r="G26" s="130"/>
      <c r="H26" s="130"/>
      <c r="I26" s="130"/>
      <c r="J26" s="106"/>
      <c r="K26" s="106"/>
      <c r="L26" s="36" t="s">
        <v>188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0.39513888888888887</v>
      </c>
      <c r="D30" s="43">
        <v>6.458333333333334E-2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0.4597222222222222</v>
      </c>
    </row>
    <row r="31" spans="2:16" ht="14.15" customHeight="1">
      <c r="B31" s="37" t="s">
        <v>173</v>
      </c>
      <c r="C31" s="47">
        <v>0.40972222222222227</v>
      </c>
      <c r="D31" s="7">
        <v>4.9305555555555554E-2</v>
      </c>
      <c r="E31" s="7"/>
      <c r="F31" s="7"/>
      <c r="G31" s="7"/>
      <c r="H31" s="7"/>
      <c r="I31" s="7"/>
      <c r="J31" s="7"/>
      <c r="K31" s="7">
        <v>3.8194444444444441E-2</v>
      </c>
      <c r="L31" s="7"/>
      <c r="M31" s="7"/>
      <c r="N31" s="7"/>
      <c r="O31" s="48"/>
      <c r="P31" s="46">
        <f>SUM(C31:N31)</f>
        <v>0.49722222222222223</v>
      </c>
    </row>
    <row r="32" spans="2:16" ht="14.15" customHeight="1">
      <c r="B32" s="37" t="s">
        <v>67</v>
      </c>
      <c r="C32" s="49">
        <v>5.9722222222222225E-2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5.9722222222222225E-2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0.35000000000000003</v>
      </c>
      <c r="D34" s="110">
        <f t="shared" ref="D34:P34" si="1">D31-D32-D33</f>
        <v>4.9305555555555554E-2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3.8194444444444441E-2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0.4375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191</v>
      </c>
      <c r="D36" s="134"/>
      <c r="E36" s="134" t="s">
        <v>194</v>
      </c>
      <c r="F36" s="134"/>
      <c r="G36" s="134" t="s">
        <v>195</v>
      </c>
      <c r="H36" s="134"/>
      <c r="I36" s="134" t="s">
        <v>199</v>
      </c>
      <c r="J36" s="134"/>
      <c r="K36" s="134" t="s">
        <v>200</v>
      </c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197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855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-162.9</v>
      </c>
      <c r="D72" s="60">
        <v>-165.8</v>
      </c>
      <c r="E72" s="100" t="s">
        <v>120</v>
      </c>
      <c r="F72" s="60">
        <v>20.2</v>
      </c>
      <c r="G72" s="60">
        <v>19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</v>
      </c>
      <c r="D73" s="60">
        <v>-161.4</v>
      </c>
      <c r="E73" s="102" t="s">
        <v>124</v>
      </c>
      <c r="F73" s="61">
        <v>36.5</v>
      </c>
      <c r="G73" s="61">
        <v>32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-207.7</v>
      </c>
      <c r="D74" s="60">
        <v>-210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-125.3</v>
      </c>
      <c r="D75" s="60">
        <v>-133.5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29.8</v>
      </c>
      <c r="D76" s="60">
        <v>26.9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25.9</v>
      </c>
      <c r="D77" s="60">
        <v>23.6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23.6</v>
      </c>
      <c r="D78" s="60">
        <v>21.4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22.3</v>
      </c>
      <c r="D79" s="60">
        <v>20.2</v>
      </c>
      <c r="E79" s="100" t="s">
        <v>154</v>
      </c>
      <c r="F79" s="60">
        <v>15.1</v>
      </c>
      <c r="G79" s="60">
        <v>5.2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3.57E-5</v>
      </c>
      <c r="D80" s="64">
        <v>3.5299999999999997E-5</v>
      </c>
      <c r="E80" s="102" t="s">
        <v>159</v>
      </c>
      <c r="F80" s="61">
        <v>53.5</v>
      </c>
      <c r="G80" s="61">
        <v>78.2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187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201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193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 t="s">
        <v>202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2024-06-18T20:43:36Z</dcterms:modified>
</cp:coreProperties>
</file>