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<sst xmlns="http://schemas.openxmlformats.org/spreadsheetml/2006/main" count="218" uniqueCount="204">
  <si>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</si>
  <si>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</si>
  <si>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</si>
  <si>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</si>
  <si>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</si>
  <si>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</si>
  <si>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</si>
  <si>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</si>
  <si>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</si>
  <si>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</si>
  <si>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</si>
  <si>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</si>
  <si>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</si>
  <si>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</si>
  <si>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</si>
  <si>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</si>
  <si>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</si>
  <si>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</si>
  <si>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</si>
  <si>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</si>
  <si>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</si>
  <si>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</si>
  <si>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</si>
  <si>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</si>
  <si>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</si>
  <si>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</si>
  <si>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</si>
  <si>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</si>
  <si>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</si>
  <si>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</si>
  <si>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</si>
  <si>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</si>
  <si>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</si>
  <si>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</si>
  <si>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</si>
  <si>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</si>
  <si>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</si>
  <si>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</si>
  <si>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</si>
  <si>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</si>
  <si>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</si>
  <si>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</si>
  <si>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</si>
  <si>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</si>
  <si>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</si>
  <si>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</si>
  <si>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</si>
  <si>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</si>
  <si>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</si>
  <si>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</si>
  <si>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</si>
  <si>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</si>
  <si>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</si>
  <si>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</si>
  <si>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</si>
  <si>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</si>
  <si>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</si>
  <si>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</si>
  <si>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</si>
  <si>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</si>
  <si>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</si>
  <si>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</si>
  <si>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</si>
  <si>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</si>
  <si>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</si>
  <si>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</si>
  <si>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</si>
  <si>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</si>
  <si>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</si>
  <si>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</si>
  <si>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</si>
  <si>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</si>
  <si>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</si>
  <si>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</si>
  <si>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</si>
  <si>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</si>
  <si>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</si>
  <si>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</si>
  <si>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</si>
  <si>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</si>
  <si>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</si>
  <si>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</si>
  <si>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</si>
  <si>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</si>
  <si>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</si>
  <si>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</si>
  <si>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</si>
  <si>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</si>
  <si>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</si>
  <si>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</si>
  <si>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</si>
  <si>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</si>
  <si>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</si>
  <si>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</si>
  <si>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</si>
  <si>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</si>
  <si>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</si>
  <si>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</si>
  <si>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</si>
  <si>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</si>
  <si>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</si>
  <si>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</si>
  <si>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</si>
  <si>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</si>
  <si>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</si>
  <si>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</si>
  <si>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</si>
  <si>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</si>
  <si>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</si>
  <si>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</si>
  <si>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</si>
  <si>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</si>
  <si>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</si>
  <si>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</si>
  <si>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</si>
  <si>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</si>
  <si>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</si>
  <si>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</si>
  <si>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</si>
  <si>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</si>
  <si>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</si>
  <si>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</si>
  <si>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</si>
  <si>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</si>
  <si>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</si>
  <si>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</si>
  <si>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</si>
  <si>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</si>
  <si>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</si>
  <si>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</si>
  <si>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</si>
  <si>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</si>
  <si>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</si>
  <si>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</si>
  <si>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</si>
  <si>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</si>
  <si>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</si>
  <si>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</si>
  <si>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</si>
  <si>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</si>
  <si>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</si>
  <si>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</si>
  <si>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</si>
  <si>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</si>
  <si>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</si>
  <si>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</si>
  <si>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</si>
  <si>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</si>
  <si>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</si>
  <si>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</si>
  <si>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</si>
  <si>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</si>
  <si>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</si>
  <si>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</si>
  <si>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</si>
  <si>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</si>
  <si>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</si>
  <si>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</si>
  <si>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</si>
  <si>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</si>
  <si>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</si>
  <si>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</si>
  <si>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</si>
  <si>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</si>
  <si>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</si>
  <si>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</si>
  <si>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</si>
  <si>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</si>
  <si>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</si>
  <si>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</si>
  <si>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</si>
  <si>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</si>
  <si>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</si>
  <si>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</si>
  <si>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</si>
  <si>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</si>
  <si>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</si>
  <si>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</si>
  <si>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</si>
  <si>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</si>
  <si>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</si>
  <si>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</si>
  <si>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</si>
  <si>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강풍으로 인한 방풍막 연결</t>
  </si>
  <si>
    <t>TMT</t>
  </si>
  <si>
    <t>KSP</t>
  </si>
  <si>
    <t>-</t>
  </si>
  <si>
    <t>PDU 장비실페이지 안들어가짐</t>
  </si>
  <si>
    <t>C_016970-017010</t>
  </si>
  <si>
    <t>[09:13] 높은 습도(vaisala 88%/ 2.3m 95%) 및 외벽의 물기로 인한 관측 대기/ [14:21] 관측 재개</t>
  </si>
  <si>
    <t>BLG</t>
  </si>
  <si>
    <t>tmux_all 실행 3회</t>
  </si>
  <si>
    <t>C_017114</t>
  </si>
  <si>
    <t>M_017128-017129:N</t>
  </si>
  <si>
    <t>돔 닫은 후 lower shutter 다 열리고 싱크하니 정상화</t>
  </si>
  <si>
    <t>[18:57]돔 이동 중 싱크 끊김/ upper shutter limits 불이 깜빡임/ 싱크 풀고 다시 연결하니 'close lower shutters first' 문구가 나옴</t>
  </si>
  <si>
    <t>[19:22] BLG script #324(BLG01)/#326-327(BLG22/BLG21) HA limit으로 skip 됨</t>
  </si>
  <si>
    <t>[19:30] BLG script #330(BLG34) BLG offset correction으로 skip 함</t>
  </si>
  <si>
    <t>SSW</t>
  </si>
  <si>
    <t>S</t>
  </si>
  <si>
    <t>구름으로 인한 저녁/ 새벽 flat 건너뜀</t>
  </si>
  <si>
    <t>C_017140-017165</t>
  </si>
  <si>
    <t>모니터링페이지 전천카메라 검정화면으로 나옴</t>
  </si>
  <si>
    <t xml:space="preserve">Raritan 1회 꺼짐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</si>
</sst>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checked="Checked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43" zoomScale="140" zoomScaleNormal="140" workbookViewId="0">
      <selection activeCell="H5" sqref="H5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45452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56.963788300835652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 t="s">
        <v>186</v>
      </c>
      <c r="E9" s="8">
        <v>4.8</v>
      </c>
      <c r="F9" s="8">
        <v>87.5</v>
      </c>
      <c r="G9" s="36" t="s">
        <v>198</v>
      </c>
      <c r="H9" s="8">
        <v>1.4</v>
      </c>
      <c r="I9" s="36">
        <v>7</v>
      </c>
      <c r="J9" s="9">
        <f>IF(L9, 1, 0) + IF(M9, 2, 0) + IF(N9, 4, 0) + IF(O9, 8, 0) + IF(P9, 16, 0)</f>
        <v>5</v>
      </c>
      <c r="K9" s="10" t="b">
        <v>0</v>
      </c>
      <c r="L9" s="10" t="b">
        <v>1</v>
      </c>
      <c r="M9" s="10" t="b">
        <v>0</v>
      </c>
      <c r="N9" s="10" t="b">
        <v>1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3.2</v>
      </c>
      <c r="E10" s="8">
        <v>2.8</v>
      </c>
      <c r="F10" s="8">
        <v>83.4</v>
      </c>
      <c r="G10" s="36" t="s">
        <v>198</v>
      </c>
      <c r="H10" s="8">
        <v>2.2000000000000002</v>
      </c>
      <c r="I10" s="11"/>
      <c r="J10" s="9">
        <f>IF(L10, 1, 0) + IF(M10, 2, 0) + IF(N10, 4, 0) + IF(O10, 8, 0) + IF(P10, 16, 0)</f>
        <v>4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0.81597222222222221</v>
      </c>
      <c r="D11" s="15">
        <v>3.4</v>
      </c>
      <c r="E11" s="15">
        <v>4.9000000000000004</v>
      </c>
      <c r="F11" s="15">
        <v>75.599999999999994</v>
      </c>
      <c r="G11" s="36" t="s">
        <v>199</v>
      </c>
      <c r="H11" s="15">
        <v>8.6</v>
      </c>
      <c r="I11" s="16"/>
      <c r="J11" s="9">
        <f>IF(L11, 1, 0) + IF(M11, 2, 0) + IF(N11, 4, 0) + IF(O11, 8, 0) + IF(P11, 16, 0)</f>
        <v>3</v>
      </c>
      <c r="K11" s="12" t="b">
        <v>0</v>
      </c>
      <c r="L11" s="12" t="b">
        <v>1</v>
      </c>
      <c r="M11" s="12" t="b">
        <v>1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24.458333333333332</v>
      </c>
      <c r="D12" s="19">
        <f>AVERAGE(D9:D11)</f>
        <v>3.3</v>
      </c>
      <c r="E12" s="19">
        <f>AVERAGE(E9:E11)</f>
        <v>4.166666666666667</v>
      </c>
      <c r="F12" s="20">
        <f>AVERAGE(F9:F11)</f>
        <v>82.166666666666671</v>
      </c>
      <c r="G12" s="21"/>
      <c r="H12" s="22">
        <f>AVERAGE(H9:H11)</f>
        <v>4.0666666666666664</v>
      </c>
      <c r="I12" s="23"/>
      <c r="J12" s="24">
        <f>AVERAGE(J9:J11)</f>
        <v>4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184</v>
      </c>
      <c r="F16" s="27" t="s">
        <v>185</v>
      </c>
      <c r="G16" s="27" t="s">
        <v>190</v>
      </c>
      <c r="H16" s="27" t="s">
        <v>184</v>
      </c>
      <c r="I16" s="27" t="s">
        <v>166</v>
      </c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0.2986111111111111</v>
      </c>
      <c r="D17" s="28">
        <v>0.29930555555555555</v>
      </c>
      <c r="E17" s="28">
        <v>0.33611111111111108</v>
      </c>
      <c r="F17" s="28">
        <v>0.35694444444444445</v>
      </c>
      <c r="G17" s="28">
        <v>0.59791666666666665</v>
      </c>
      <c r="H17" s="28">
        <v>0.81874999999999998</v>
      </c>
      <c r="I17" s="28">
        <v>0.83750000000000002</v>
      </c>
      <c r="J17" s="28"/>
      <c r="K17" s="28"/>
      <c r="L17" s="28"/>
      <c r="M17" s="28"/>
      <c r="N17" s="28"/>
      <c r="O17" s="28"/>
      <c r="P17" s="28">
        <v>0.84166666666666667</v>
      </c>
    </row>
    <row r="18" spans="2:16" ht="14.15" customHeight="1">
      <c r="B18" s="35" t="s">
        <v>43</v>
      </c>
      <c r="C18" s="27">
        <v>16964</v>
      </c>
      <c r="D18" s="27">
        <v>16965</v>
      </c>
      <c r="E18" s="27">
        <v>16980</v>
      </c>
      <c r="F18" s="27">
        <v>16994</v>
      </c>
      <c r="G18" s="27">
        <v>17011</v>
      </c>
      <c r="H18" s="27">
        <v>17154</v>
      </c>
      <c r="I18" s="27">
        <v>17166</v>
      </c>
      <c r="J18" s="27"/>
      <c r="K18" s="27"/>
      <c r="L18" s="27"/>
      <c r="M18" s="27"/>
      <c r="N18" s="27"/>
      <c r="O18" s="27"/>
      <c r="P18" s="27">
        <v>17171</v>
      </c>
    </row>
    <row r="19" spans="2:16" ht="14.15" customHeight="1" thickBot="1">
      <c r="B19" s="13" t="s">
        <v>44</v>
      </c>
      <c r="C19" s="29"/>
      <c r="D19" s="27">
        <v>16969</v>
      </c>
      <c r="E19" s="30">
        <v>16993</v>
      </c>
      <c r="F19" s="30">
        <v>17010</v>
      </c>
      <c r="G19" s="30">
        <v>17153</v>
      </c>
      <c r="H19" s="30">
        <v>17165</v>
      </c>
      <c r="I19" s="30">
        <v>17170</v>
      </c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17</v>
      </c>
      <c r="G20" s="33">
        <f t="shared" si="0"/>
        <v>143</v>
      </c>
      <c r="H20" s="33">
        <f t="shared" si="0"/>
        <v>12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0.39374999999999999</v>
      </c>
      <c r="D30" s="43">
        <v>6.458333333333334E-2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0.45833333333333331</v>
      </c>
    </row>
    <row r="31" spans="2:16" ht="14.15" customHeight="1">
      <c r="B31" s="37" t="s">
        <v>173</v>
      </c>
      <c r="C31" s="47">
        <v>0.39513888888888887</v>
      </c>
      <c r="D31" s="7">
        <v>6.458333333333334E-2</v>
      </c>
      <c r="E31" s="7"/>
      <c r="F31" s="7"/>
      <c r="G31" s="7"/>
      <c r="H31" s="7"/>
      <c r="I31" s="7"/>
      <c r="J31" s="7"/>
      <c r="K31" s="7">
        <v>3.888888888888889E-2</v>
      </c>
      <c r="L31" s="7"/>
      <c r="M31" s="7"/>
      <c r="N31" s="7"/>
      <c r="O31" s="48"/>
      <c r="P31" s="46">
        <f>SUM(C31:N31)</f>
        <v>0.49861111111111112</v>
      </c>
    </row>
    <row r="32" spans="2:16" ht="14.15" customHeight="1">
      <c r="B32" s="37" t="s">
        <v>67</v>
      </c>
      <c r="C32" s="49">
        <v>0.17569444444444446</v>
      </c>
      <c r="D32" s="50">
        <v>3.888888888888889E-2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0.21458333333333335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0.21944444444444441</v>
      </c>
      <c r="D34" s="110">
        <f t="shared" ref="D34:P34" si="1">D31-D32-D33</f>
        <v>2.569444444444445E-2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3.888888888888889E-2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0.28402777777777777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188</v>
      </c>
      <c r="D36" s="134"/>
      <c r="E36" s="134" t="s">
        <v>192</v>
      </c>
      <c r="F36" s="134"/>
      <c r="G36" s="134" t="s">
        <v>193</v>
      </c>
      <c r="H36" s="134"/>
      <c r="I36" s="134" t="s">
        <v>201</v>
      </c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200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189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196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197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1556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1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-162.19999999999999</v>
      </c>
      <c r="D72" s="60">
        <v>-165.3</v>
      </c>
      <c r="E72" s="100" t="s">
        <v>120</v>
      </c>
      <c r="F72" s="60">
        <v>21</v>
      </c>
      <c r="G72" s="60">
        <v>20.6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-157.5</v>
      </c>
      <c r="D73" s="60">
        <v>-160.69999999999999</v>
      </c>
      <c r="E73" s="102" t="s">
        <v>124</v>
      </c>
      <c r="F73" s="61">
        <v>25</v>
      </c>
      <c r="G73" s="61">
        <v>26.7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-207.6</v>
      </c>
      <c r="D74" s="60">
        <v>-209.5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-124.8</v>
      </c>
      <c r="D75" s="60">
        <v>-131.80000000000001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30.8</v>
      </c>
      <c r="D76" s="60">
        <v>27.7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26.8</v>
      </c>
      <c r="D77" s="60">
        <v>24.3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24.5</v>
      </c>
      <c r="D78" s="60">
        <v>22.1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23.3</v>
      </c>
      <c r="D79" s="60">
        <v>20.9</v>
      </c>
      <c r="E79" s="100" t="s">
        <v>154</v>
      </c>
      <c r="F79" s="60">
        <v>16</v>
      </c>
      <c r="G79" s="60">
        <v>7.3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3.4600000000000001E-5</v>
      </c>
      <c r="D80" s="64">
        <v>3.4100000000000002E-5</v>
      </c>
      <c r="E80" s="102" t="s">
        <v>159</v>
      </c>
      <c r="F80" s="61">
        <v>56.2</v>
      </c>
      <c r="G80" s="61">
        <v>77.5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183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202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187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 t="s">
        <v>191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 t="s">
        <v>195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 t="s">
        <v>194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 t="s">
        <v>203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2024-06-09T20:18:01Z</dcterms:modified>
</cp:coreProperties>
</file>