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<sst xmlns="http://schemas.openxmlformats.org/spreadsheetml/2006/main" count="216" uniqueCount="203">
  <si>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</si>
  <si>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</si>
  <si>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</si>
  <si>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</si>
  <si>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</si>
  <si>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</si>
  <si>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</si>
  <si>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</si>
  <si>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</si>
  <si>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</si>
  <si>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</si>
  <si>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</si>
  <si>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</si>
  <si>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</si>
  <si>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</si>
  <si>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</si>
  <si>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</si>
  <si>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</si>
  <si>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</si>
  <si>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</si>
  <si>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</si>
  <si>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</si>
  <si>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</si>
  <si>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</si>
  <si>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</si>
  <si>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</si>
  <si>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</si>
  <si>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</si>
  <si>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</si>
  <si>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</si>
  <si>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</si>
  <si>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</si>
  <si>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</si>
  <si>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</si>
  <si>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</si>
  <si>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</si>
  <si>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</si>
  <si>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</si>
  <si>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</si>
  <si>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</si>
  <si>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</si>
  <si>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</si>
  <si>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</si>
  <si>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</si>
  <si>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</si>
  <si>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</si>
  <si>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</si>
  <si>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</si>
  <si>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</si>
  <si>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</si>
  <si>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</si>
  <si>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</si>
  <si>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</si>
  <si>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</si>
  <si>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</si>
  <si>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</si>
  <si>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</si>
  <si>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</si>
  <si>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</si>
  <si>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</si>
  <si>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</si>
  <si>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</si>
  <si>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</si>
  <si>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</si>
  <si>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</si>
  <si>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</si>
  <si>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</si>
  <si>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</si>
  <si>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</si>
  <si>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</si>
  <si>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</si>
  <si>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</si>
  <si>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</si>
  <si>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</si>
  <si>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</si>
  <si>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</si>
  <si>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</si>
  <si>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</si>
  <si>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</si>
  <si>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</si>
  <si>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</si>
  <si>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</si>
  <si>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</si>
  <si>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</si>
  <si>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</si>
  <si>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</si>
  <si>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</si>
  <si>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</si>
  <si>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</si>
  <si>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</si>
  <si>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</si>
  <si>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</si>
  <si>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</si>
  <si>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</si>
  <si>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</si>
  <si>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</si>
  <si>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</si>
  <si>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</si>
  <si>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</si>
  <si>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</si>
  <si>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</si>
  <si>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</si>
  <si>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</si>
  <si>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</si>
  <si>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</si>
  <si>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</si>
  <si>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</si>
  <si>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</si>
  <si>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</si>
  <si>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</si>
  <si>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</si>
  <si>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</si>
  <si>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</si>
  <si>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</si>
  <si>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</si>
  <si>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</si>
  <si>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</si>
  <si>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</si>
  <si>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</si>
  <si>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</si>
  <si>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</si>
  <si>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</si>
  <si>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</si>
  <si>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</si>
  <si>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</si>
  <si>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</si>
  <si>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</si>
  <si>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</si>
  <si>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</si>
  <si>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</si>
  <si>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</si>
  <si>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</si>
  <si>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</si>
  <si>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</si>
  <si>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</si>
  <si>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</si>
  <si>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</si>
  <si>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</si>
  <si>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</si>
  <si>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</si>
  <si>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</si>
  <si>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</si>
  <si>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</si>
  <si>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</si>
  <si>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</si>
  <si>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</si>
  <si>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</si>
  <si>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</si>
  <si>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</si>
  <si>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</si>
  <si>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</si>
  <si>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</si>
  <si>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</si>
  <si>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</si>
  <si>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</si>
  <si>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</si>
  <si>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</si>
  <si>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</si>
  <si>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</si>
  <si>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</si>
  <si>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</si>
  <si>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</si>
  <si>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</si>
  <si>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</si>
  <si>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</si>
  <si>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</si>
  <si>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</si>
  <si>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</si>
  <si>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</si>
  <si>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</si>
  <si>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</si>
  <si>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</si>
  <si>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</si>
  <si>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</si>
  <si>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</si>
  <si>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</si>
  <si>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</si>
  <si>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</si>
  <si>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</si>
  <si>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</si>
  <si>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</si>
  <si>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</si>
  <si>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</si>
  <si>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R</t>
  </si>
  <si>
    <t>KSP</t>
  </si>
  <si>
    <t>월령 40%로 이상으로 방풍막 연결함</t>
  </si>
  <si>
    <t>DS9 프로그램 1회 꺼짐</t>
  </si>
  <si>
    <t>Raritan 화면이 하얗게 되는 오류 1회</t>
  </si>
  <si>
    <t>-</t>
  </si>
  <si>
    <t>정예솜</t>
  </si>
  <si>
    <t>NE</t>
  </si>
  <si>
    <t>NNW</t>
  </si>
  <si>
    <t>구름으로 인한 새벽 flat 건너뜀</t>
  </si>
  <si>
    <t>8s/26k 12s/26k 16s/24k</t>
  </si>
  <si>
    <t>9s/20k 15s/25k 22s/28k</t>
  </si>
  <si>
    <t>M_015333</t>
  </si>
  <si>
    <t>M_015333 IC S crash로 파일 없음</t>
  </si>
  <si>
    <t>M_015462-015463:T</t>
  </si>
  <si>
    <t>tmux_all 실행 1회</t>
  </si>
  <si>
    <t>[19:03] 짙은 구름 및 높은 습도(vaisala 84%/ 2.3m 95%)로 인한 관측 대기/ [19:10] 관측 재개</t>
  </si>
  <si>
    <t>[19:47] BLG script #247(BLG16) HA limit으로 skip됨</t>
  </si>
  <si>
    <t>[19:53] BLG script #251(BLG12) HA limit으로 skip됨</t>
  </si>
  <si>
    <t>C_015491-015536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</si>
</sst>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checked="Checked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I82" sqref="I8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45441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99.016853932584269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1.1000000000000001</v>
      </c>
      <c r="E9" s="8">
        <v>12.6</v>
      </c>
      <c r="F9" s="8">
        <v>57.3</v>
      </c>
      <c r="G9" s="36" t="s">
        <v>190</v>
      </c>
      <c r="H9" s="8">
        <v>2.5</v>
      </c>
      <c r="I9" s="36">
        <v>61.5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1.2</v>
      </c>
      <c r="E10" s="8">
        <v>12.1</v>
      </c>
      <c r="F10" s="8">
        <v>57.9</v>
      </c>
      <c r="G10" s="36" t="s">
        <v>190</v>
      </c>
      <c r="H10" s="8">
        <v>8.6999999999999993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0.8125</v>
      </c>
      <c r="D11" s="15" t="s">
        <v>188</v>
      </c>
      <c r="E11" s="15">
        <v>9.5</v>
      </c>
      <c r="F11" s="15">
        <v>85.7</v>
      </c>
      <c r="G11" s="36" t="s">
        <v>191</v>
      </c>
      <c r="H11" s="15">
        <v>7.3</v>
      </c>
      <c r="I11" s="16"/>
      <c r="J11" s="9">
        <f>IF(L11, 1, 0) + IF(M11, 2, 0) + IF(N11, 4, 0) + IF(O11, 8, 0) + IF(P11, 16, 0)</f>
        <v>7</v>
      </c>
      <c r="K11" s="12" t="b">
        <v>0</v>
      </c>
      <c r="L11" s="12" t="b">
        <v>1</v>
      </c>
      <c r="M11" s="12" t="b">
        <v>1</v>
      </c>
      <c r="N11" s="12" t="b">
        <v>1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24.454166666666666</v>
      </c>
      <c r="D12" s="19">
        <f>AVERAGE(D9:D11)</f>
        <v>1.1499999999999999</v>
      </c>
      <c r="E12" s="19">
        <f>AVERAGE(E9:E11)</f>
        <v>11.4</v>
      </c>
      <c r="F12" s="20">
        <f>AVERAGE(F9:F11)</f>
        <v>66.966666666666654</v>
      </c>
      <c r="G12" s="21"/>
      <c r="H12" s="22">
        <f>AVERAGE(H9:H11)</f>
        <v>6.166666666666667</v>
      </c>
      <c r="I12" s="23"/>
      <c r="J12" s="24">
        <f>AVERAGE(J9:J11)</f>
        <v>2.3333333333333335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184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0.29166666666666669</v>
      </c>
      <c r="D17" s="28">
        <v>0.29305555555555557</v>
      </c>
      <c r="E17" s="28">
        <v>0.33749999999999997</v>
      </c>
      <c r="F17" s="28">
        <v>0.35694444444444445</v>
      </c>
      <c r="G17" s="28">
        <v>0.43958333333333338</v>
      </c>
      <c r="H17" s="28">
        <v>0.8340277777777777</v>
      </c>
      <c r="I17" s="28"/>
      <c r="J17" s="28"/>
      <c r="K17" s="28"/>
      <c r="L17" s="28"/>
      <c r="M17" s="28"/>
      <c r="N17" s="28"/>
      <c r="O17" s="28"/>
      <c r="P17" s="28">
        <v>0.83819444444444446</v>
      </c>
    </row>
    <row r="18" spans="2:16" ht="14.15" customHeight="1">
      <c r="B18" s="35" t="s">
        <v>43</v>
      </c>
      <c r="C18" s="27">
        <v>15186</v>
      </c>
      <c r="D18" s="27">
        <v>15187</v>
      </c>
      <c r="E18" s="27">
        <v>15211</v>
      </c>
      <c r="F18" s="27">
        <v>15224</v>
      </c>
      <c r="G18" s="27">
        <v>15279</v>
      </c>
      <c r="H18" s="27">
        <v>15537</v>
      </c>
      <c r="I18" s="27"/>
      <c r="J18" s="27"/>
      <c r="K18" s="27"/>
      <c r="L18" s="27"/>
      <c r="M18" s="27"/>
      <c r="N18" s="27"/>
      <c r="O18" s="27"/>
      <c r="P18" s="27">
        <v>15542</v>
      </c>
    </row>
    <row r="19" spans="2:16" ht="14.15" customHeight="1" thickBot="1">
      <c r="B19" s="13" t="s">
        <v>44</v>
      </c>
      <c r="C19" s="29"/>
      <c r="D19" s="27">
        <v>15200</v>
      </c>
      <c r="E19" s="30">
        <v>15223</v>
      </c>
      <c r="F19" s="30">
        <v>15278</v>
      </c>
      <c r="G19" s="30">
        <v>15536</v>
      </c>
      <c r="H19" s="30">
        <v>15541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14</v>
      </c>
      <c r="E20" s="33">
        <f t="shared" ref="E20:O20" si="0">IF(ISNUMBER(E18),E19-E18+1,"")</f>
        <v>13</v>
      </c>
      <c r="F20" s="33">
        <f t="shared" si="0"/>
        <v>55</v>
      </c>
      <c r="G20" s="33">
        <f t="shared" si="0"/>
        <v>258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>
        <v>0.31666666666666665</v>
      </c>
      <c r="D23" s="106">
        <v>0.31875000000000003</v>
      </c>
      <c r="E23" s="36" t="s">
        <v>49</v>
      </c>
      <c r="F23" s="130" t="s">
        <v>193</v>
      </c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183</v>
      </c>
      <c r="M24" s="130"/>
      <c r="N24" s="130"/>
      <c r="O24" s="130"/>
      <c r="P24" s="130"/>
    </row>
    <row r="25" spans="2:16" ht="13.5" customHeight="1">
      <c r="B25" s="131"/>
      <c r="C25" s="106">
        <v>0.31944444444444448</v>
      </c>
      <c r="D25" s="106">
        <v>0.3215277777777778</v>
      </c>
      <c r="E25" s="113" t="s">
        <v>175</v>
      </c>
      <c r="F25" s="133" t="s">
        <v>194</v>
      </c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0.375</v>
      </c>
      <c r="D30" s="43">
        <v>7.9861111111111105E-2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0.4548611111111111</v>
      </c>
    </row>
    <row r="31" spans="2:16" ht="14.15" customHeight="1">
      <c r="B31" s="37" t="s">
        <v>173</v>
      </c>
      <c r="C31" s="47">
        <v>0.39374999999999999</v>
      </c>
      <c r="D31" s="7">
        <v>8.1250000000000003E-2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0.49444444444444441</v>
      </c>
    </row>
    <row r="32" spans="2:16" ht="14.15" customHeight="1">
      <c r="B32" s="37" t="s">
        <v>67</v>
      </c>
      <c r="C32" s="49">
        <v>4.8611111111111112E-3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4.8611111111111112E-3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0.3888888888888889</v>
      </c>
      <c r="D34" s="110">
        <f t="shared" ref="D34:P34" si="1">D31-D32-D33</f>
        <v>8.1250000000000003E-2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0.48958333333333331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195</v>
      </c>
      <c r="D36" s="134"/>
      <c r="E36" s="134" t="s">
        <v>197</v>
      </c>
      <c r="F36" s="134"/>
      <c r="G36" s="134" t="s">
        <v>202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196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199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200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201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 t="s">
        <v>192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631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</v>
      </c>
      <c r="D72" s="60">
        <v>-163.6</v>
      </c>
      <c r="E72" s="100" t="s">
        <v>120</v>
      </c>
      <c r="F72" s="60">
        <v>23.2</v>
      </c>
      <c r="G72" s="60">
        <v>21.5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-157.19999999999999</v>
      </c>
      <c r="D73" s="60">
        <v>-158.9</v>
      </c>
      <c r="E73" s="102" t="s">
        <v>124</v>
      </c>
      <c r="F73" s="61">
        <v>21</v>
      </c>
      <c r="G73" s="61">
        <v>24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-208.6</v>
      </c>
      <c r="D74" s="60">
        <v>-209.4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-124.9</v>
      </c>
      <c r="D75" s="60">
        <v>-128.5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32.1</v>
      </c>
      <c r="D76" s="60">
        <v>29.8</v>
      </c>
      <c r="E76" s="102" t="s">
        <v>139</v>
      </c>
      <c r="F76" s="62">
        <v>45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28.4</v>
      </c>
      <c r="D77" s="60">
        <v>26.1</v>
      </c>
      <c r="E77" s="102" t="s">
        <v>144</v>
      </c>
      <c r="F77" s="62">
        <v>260</v>
      </c>
      <c r="G77" s="62">
        <v>255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26.1</v>
      </c>
      <c r="D78" s="60">
        <v>23.9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24.9</v>
      </c>
      <c r="D79" s="60">
        <v>22.7</v>
      </c>
      <c r="E79" s="100" t="s">
        <v>154</v>
      </c>
      <c r="F79" s="60">
        <v>15.6</v>
      </c>
      <c r="G79" s="60">
        <v>11.9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3.4700000000000003E-5</v>
      </c>
      <c r="D80" s="64">
        <v>3.43E-5</v>
      </c>
      <c r="E80" s="102" t="s">
        <v>159</v>
      </c>
      <c r="F80" s="61">
        <v>60.8</v>
      </c>
      <c r="G80" s="61">
        <v>84.5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185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187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 t="s">
        <v>198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2024-05-29T20:11:00Z</dcterms:modified>
</cp:coreProperties>
</file>