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<sst xmlns="http://schemas.openxmlformats.org/spreadsheetml/2006/main" count="225" uniqueCount="211">
  <si>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</si>
  <si>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</si>
  <si>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</si>
  <si>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</si>
  <si>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</si>
  <si>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</si>
  <si>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</si>
  <si>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</si>
  <si>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</si>
  <si>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</si>
  <si>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</si>
  <si>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</si>
  <si>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</si>
  <si>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</si>
  <si>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</si>
  <si>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</si>
  <si>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</si>
  <si>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</si>
  <si>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</si>
  <si>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</si>
  <si>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</si>
  <si>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</si>
  <si>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</si>
  <si>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</si>
  <si>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</si>
  <si>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</si>
  <si>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</si>
  <si>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</si>
  <si>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</si>
  <si>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</si>
  <si>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</si>
  <si>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</si>
  <si>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</si>
  <si>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</si>
  <si>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</si>
  <si>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</si>
  <si>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</si>
  <si>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</si>
  <si>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</si>
  <si>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</si>
  <si>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</si>
  <si>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</si>
  <si>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</si>
  <si>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</si>
  <si>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</si>
  <si>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</si>
  <si>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</si>
  <si>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</si>
  <si>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</si>
  <si>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</si>
  <si>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</si>
  <si>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</si>
  <si>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</si>
  <si>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</si>
  <si>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</si>
  <si>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</si>
  <si>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</si>
  <si>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</si>
  <si>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</si>
  <si>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</si>
  <si>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</si>
  <si>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</si>
  <si>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</si>
  <si>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</si>
  <si>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</si>
  <si>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</si>
  <si>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</si>
  <si>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</si>
  <si>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</si>
  <si>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</si>
  <si>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</si>
  <si>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</si>
  <si>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</si>
  <si>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</si>
  <si>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</si>
  <si>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</si>
  <si>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</si>
  <si>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</si>
  <si>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</si>
  <si>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</si>
  <si>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</si>
  <si>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</si>
  <si>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</si>
  <si>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</si>
  <si>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</si>
  <si>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</si>
  <si>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</si>
  <si>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</si>
  <si>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</si>
  <si>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</si>
  <si>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</si>
  <si>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</si>
  <si>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</si>
  <si>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</si>
  <si>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</si>
  <si>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</si>
  <si>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</si>
  <si>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</si>
  <si>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</si>
  <si>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</si>
  <si>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</si>
  <si>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</si>
  <si>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</si>
  <si>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</si>
  <si>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</si>
  <si>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</si>
  <si>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</si>
  <si>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</si>
  <si>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</si>
  <si>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</si>
  <si>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</si>
  <si>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</si>
  <si>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</si>
  <si>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</si>
  <si>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</si>
  <si>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</si>
  <si>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</si>
  <si>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</si>
  <si>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</si>
  <si>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</si>
  <si>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</si>
  <si>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</si>
  <si>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</si>
  <si>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</si>
  <si>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</si>
  <si>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</si>
  <si>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</si>
  <si>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</si>
  <si>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</si>
  <si>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</si>
  <si>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</si>
  <si>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</si>
  <si>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</si>
  <si>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</si>
  <si>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</si>
  <si>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</si>
  <si>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</si>
  <si>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</si>
  <si>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</si>
  <si>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</si>
  <si>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</si>
  <si>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</si>
  <si>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</si>
  <si>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</si>
  <si>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</si>
  <si>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</si>
  <si>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</si>
  <si>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</si>
  <si>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</si>
  <si>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</si>
  <si>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</si>
  <si>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</si>
  <si>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</si>
  <si>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</si>
  <si>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</si>
  <si>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</si>
  <si>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</si>
  <si>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</si>
  <si>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</si>
  <si>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</si>
  <si>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</si>
  <si>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</si>
  <si>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</si>
  <si>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</si>
  <si>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</si>
  <si>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</si>
  <si>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</si>
  <si>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</si>
  <si>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</si>
  <si>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</si>
  <si>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</si>
  <si>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</si>
  <si>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</si>
  <si>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</si>
  <si>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</si>
  <si>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</si>
  <si>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</si>
  <si>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</si>
  <si>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</si>
  <si>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</si>
  <si>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</si>
  <si>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BLG</t>
  </si>
  <si>
    <t>-</t>
  </si>
  <si>
    <t>SE</t>
  </si>
  <si>
    <t>NE</t>
  </si>
  <si>
    <t>정예솜</t>
  </si>
  <si>
    <t>MMA</t>
  </si>
  <si>
    <t>R</t>
  </si>
  <si>
    <t>E_009493</t>
  </si>
  <si>
    <t>E_009493 방풍막 싱크가 안맞아 방풍막에 가려짐</t>
  </si>
  <si>
    <t>C_009484-009493</t>
  </si>
  <si>
    <t>E_009494-009513</t>
  </si>
  <si>
    <t>C_009514-009517</t>
  </si>
  <si>
    <t>[09:43] 짙은 구름으로 인한 관측 대기/ [10:20] 구름이 옅어졌으나 돔이상으로 인한 관측 대기/ [10:35] 짙은 구름으로 인한 관측 대기/ [10:44] 관측 재개</t>
  </si>
  <si>
    <t>[11:53] BLG script #3 ra dest로 #1부터 다시 찍음</t>
  </si>
  <si>
    <t>[11:00-11:15] AUX 컴퓨터 IP 바꾼후 gmon 다시 켰으나 그래프 및 초점확인용 ds9안나옴/ gmon graph 기록 없음/ 수차례 kill하고 다시 켜니 정상화</t>
  </si>
  <si>
    <t>C_009518-009535</t>
  </si>
  <si>
    <t>C_009579-009585</t>
  </si>
  <si>
    <t>구름으로 인한 저녁 flat 건너뜀/ 비로 인한 새벽 flat 건너뜀</t>
  </si>
  <si>
    <t>[12:02] 짙은 구름으로 인한 관측 대기/ [16:54] 관측 재개/ [17:11] 짙은 구름으로 인한 관측 대기</t>
  </si>
  <si>
    <t>[19:19] 비 및 짙은 구름으로 인한 관측 종료</t>
  </si>
  <si>
    <t>SSE</t>
  </si>
  <si>
    <t>[08:40] 짙은 구름으로 인한 관측 대기/ [08:50] 구름이 옅어졌으나 돔 이상로 인한 관측 대기/ [09:02] 관측 재개</t>
  </si>
  <si>
    <t>E_009536-009578</t>
  </si>
  <si>
    <t>E_009494-009513/ E_009536-009578 계속되는 'TCS Agent or AUX Ctrl, is disconnected' 오류로 문제 원인을 찾기 위한 test 영상</t>
  </si>
  <si>
    <t>[08:05-09:01] 돔이 좌우로 움직이지 않음/ NEW TCS 재실행하고 정상화/ 돔셔터 control에서 돔 닫히지가 않음/ 돔 power를 껐다 킴/ NEW TCS 재실행</t>
  </si>
  <si>
    <t>에러메세지 warning: tcs agent or aux ctrl. Is disconnected. TC&gt;OBS error: aux link is IDLE/DOWN, filter names query unavailable</t>
  </si>
  <si>
    <t>NEW TCS 홈돔과 실제 홈돔 맞지 않음/ 운영진 올라와 해결</t>
  </si>
  <si>
    <t>강풍으로 인한 방풍막 연결</t>
  </si>
  <si>
    <t xml:space="preserve">[15:08]/[16:18]/[16:58]/[17:17]/[17:43]/[18:16]/[18:41]/[19:07] obsagent에서 에러메시지 및 kmtnet controls에서 focuser control actuator </t>
  </si>
  <si>
    <t>disconnect 안먹혀 kmtnet contrtols 재실행 후 정상화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</si>
</sst>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14" fontId="5" fillId="0" borderId="26" xfId="0" applyNumberFormat="1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checked="Checked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K67" sqref="K67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3" t="s">
        <v>0</v>
      </c>
      <c r="C2" s="1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4">
        <v>45421</v>
      </c>
      <c r="D3" s="165"/>
      <c r="E3" s="1"/>
      <c r="F3" s="1"/>
      <c r="G3" s="1"/>
      <c r="H3" s="1"/>
      <c r="I3" s="1"/>
      <c r="J3" s="1"/>
      <c r="K3" s="66" t="s">
        <v>2</v>
      </c>
      <c r="L3" s="166">
        <f>(P31-(P32+P33))/P31*100</f>
        <v>19.370078740157485</v>
      </c>
      <c r="M3" s="166"/>
      <c r="N3" s="66" t="s">
        <v>3</v>
      </c>
      <c r="O3" s="166">
        <f>(P31-P33)/P31*100</f>
        <v>100</v>
      </c>
      <c r="P3" s="166"/>
    </row>
    <row r="4" spans="2:16" ht="14.25" customHeight="1">
      <c r="B4" s="34" t="s">
        <v>4</v>
      </c>
      <c r="C4" s="2" t="s">
        <v>185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3" t="s">
        <v>6</v>
      </c>
      <c r="C7" s="16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0.36388888888888887</v>
      </c>
      <c r="D9" s="8" t="s">
        <v>182</v>
      </c>
      <c r="E9" s="8">
        <v>12.2</v>
      </c>
      <c r="F9" s="8">
        <v>76</v>
      </c>
      <c r="G9" s="36" t="s">
        <v>201</v>
      </c>
      <c r="H9" s="8">
        <v>5.3</v>
      </c>
      <c r="I9" s="36">
        <v>1.3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 t="s">
        <v>182</v>
      </c>
      <c r="E10" s="8">
        <v>10.4</v>
      </c>
      <c r="F10" s="8">
        <v>80.900000000000006</v>
      </c>
      <c r="G10" s="36" t="s">
        <v>183</v>
      </c>
      <c r="H10" s="8">
        <v>3.3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>
      <c r="B11" s="13" t="s">
        <v>23</v>
      </c>
      <c r="C11" s="14">
        <v>0.80486111111111114</v>
      </c>
      <c r="D11" s="15" t="s">
        <v>182</v>
      </c>
      <c r="E11" s="15">
        <v>9.5</v>
      </c>
      <c r="F11" s="15">
        <v>87.2</v>
      </c>
      <c r="G11" s="36" t="s">
        <v>184</v>
      </c>
      <c r="H11" s="15">
        <v>6.9</v>
      </c>
      <c r="I11" s="16"/>
      <c r="J11" s="9">
        <f>IF(L11, 1, 0) + IF(M11, 2, 0) + IF(N11, 4, 0) + IF(O11, 8, 0) + IF(P11, 16, 0)</f>
        <v>28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1</v>
      </c>
    </row>
    <row r="12" spans="2:16" ht="14.25" customHeight="1" thickBot="1">
      <c r="B12" s="17" t="s">
        <v>24</v>
      </c>
      <c r="C12" s="18">
        <f>(24-C9)+C11</f>
        <v>24.440972222222225</v>
      </c>
      <c r="D12" s="19" t="e">
        <f>AVERAGE(D9:D11)</f>
        <v>#DIV/0!</v>
      </c>
      <c r="E12" s="19">
        <f>AVERAGE(E9:E11)</f>
        <v>10.700000000000001</v>
      </c>
      <c r="F12" s="20">
        <f>AVERAGE(F9:F11)</f>
        <v>81.366666666666674</v>
      </c>
      <c r="G12" s="21"/>
      <c r="H12" s="22">
        <f>AVERAGE(H9:H11)</f>
        <v>5.166666666666667</v>
      </c>
      <c r="I12" s="23"/>
      <c r="J12" s="24">
        <f>AVERAGE(J9:J11)</f>
        <v>14.666666666666666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3" t="s">
        <v>25</v>
      </c>
      <c r="C14" s="16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186</v>
      </c>
      <c r="F16" s="27" t="s">
        <v>181</v>
      </c>
      <c r="G16" s="27" t="s">
        <v>166</v>
      </c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0.31666666666666665</v>
      </c>
      <c r="D17" s="28">
        <v>0.31805555555555554</v>
      </c>
      <c r="E17" s="28">
        <v>0.37638888888888888</v>
      </c>
      <c r="F17" s="28">
        <v>0.4916666666666667</v>
      </c>
      <c r="G17" s="28">
        <v>0.80486111111111114</v>
      </c>
      <c r="H17" s="28"/>
      <c r="I17" s="28"/>
      <c r="J17" s="28"/>
      <c r="K17" s="28"/>
      <c r="L17" s="28"/>
      <c r="M17" s="28"/>
      <c r="N17" s="28"/>
      <c r="O17" s="28"/>
      <c r="P17" s="28">
        <v>0.80902777777777779</v>
      </c>
    </row>
    <row r="18" spans="2:16" ht="14.15" customHeight="1">
      <c r="B18" s="35" t="s">
        <v>43</v>
      </c>
      <c r="C18" s="27">
        <v>9475</v>
      </c>
      <c r="D18" s="27">
        <v>9476</v>
      </c>
      <c r="E18" s="27">
        <v>9484</v>
      </c>
      <c r="F18" s="27">
        <v>9530</v>
      </c>
      <c r="G18" s="27">
        <v>9586</v>
      </c>
      <c r="H18" s="27"/>
      <c r="I18" s="27"/>
      <c r="J18" s="27"/>
      <c r="K18" s="27"/>
      <c r="L18" s="27"/>
      <c r="M18" s="27"/>
      <c r="N18" s="27"/>
      <c r="O18" s="27"/>
      <c r="P18" s="27">
        <v>9591</v>
      </c>
    </row>
    <row r="19" spans="2:16" ht="14.15" customHeight="1" thickBot="1">
      <c r="B19" s="13" t="s">
        <v>44</v>
      </c>
      <c r="C19" s="29"/>
      <c r="D19" s="27">
        <v>9480</v>
      </c>
      <c r="E19" s="30">
        <v>9529</v>
      </c>
      <c r="F19" s="30">
        <v>9585</v>
      </c>
      <c r="G19" s="30">
        <v>9590</v>
      </c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46</v>
      </c>
      <c r="F20" s="33">
        <f t="shared" si="0"/>
        <v>56</v>
      </c>
      <c r="G20" s="33">
        <f t="shared" si="0"/>
        <v>5</v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5" t="s">
        <v>46</v>
      </c>
      <c r="C22" s="35" t="s">
        <v>21</v>
      </c>
      <c r="D22" s="35" t="s">
        <v>23</v>
      </c>
      <c r="E22" s="35" t="s">
        <v>47</v>
      </c>
      <c r="F22" s="176" t="s">
        <v>48</v>
      </c>
      <c r="G22" s="176"/>
      <c r="H22" s="176"/>
      <c r="I22" s="176"/>
      <c r="J22" s="35" t="s">
        <v>21</v>
      </c>
      <c r="K22" s="35" t="s">
        <v>23</v>
      </c>
      <c r="L22" s="35" t="s">
        <v>47</v>
      </c>
      <c r="M22" s="176" t="s">
        <v>48</v>
      </c>
      <c r="N22" s="176"/>
      <c r="O22" s="176"/>
      <c r="P22" s="176"/>
    </row>
    <row r="23" spans="2:16" ht="13.5" customHeight="1">
      <c r="B23" s="175"/>
      <c r="C23" s="106"/>
      <c r="D23" s="106"/>
      <c r="E23" s="36" t="s">
        <v>49</v>
      </c>
      <c r="F23" s="174"/>
      <c r="G23" s="174"/>
      <c r="H23" s="174"/>
      <c r="I23" s="174"/>
      <c r="J23" s="106"/>
      <c r="K23" s="106"/>
      <c r="L23" s="36" t="s">
        <v>50</v>
      </c>
      <c r="M23" s="174"/>
      <c r="N23" s="174"/>
      <c r="O23" s="174"/>
      <c r="P23" s="174"/>
    </row>
    <row r="24" spans="2:16" ht="13.5" customHeight="1">
      <c r="B24" s="175"/>
      <c r="C24" s="106"/>
      <c r="D24" s="106"/>
      <c r="E24" s="113" t="s">
        <v>174</v>
      </c>
      <c r="F24" s="174"/>
      <c r="G24" s="174"/>
      <c r="H24" s="174"/>
      <c r="I24" s="174"/>
      <c r="J24" s="106"/>
      <c r="K24" s="106"/>
      <c r="L24" s="36" t="s">
        <v>187</v>
      </c>
      <c r="M24" s="174"/>
      <c r="N24" s="174"/>
      <c r="O24" s="174"/>
      <c r="P24" s="174"/>
    </row>
    <row r="25" spans="2:16" ht="13.5" customHeight="1">
      <c r="B25" s="175"/>
      <c r="C25" s="106"/>
      <c r="D25" s="106"/>
      <c r="E25" s="113" t="s">
        <v>175</v>
      </c>
      <c r="F25" s="177"/>
      <c r="G25" s="174"/>
      <c r="H25" s="174"/>
      <c r="I25" s="174"/>
      <c r="J25" s="106"/>
      <c r="K25" s="106"/>
      <c r="L25" s="36" t="s">
        <v>51</v>
      </c>
      <c r="M25" s="174"/>
      <c r="N25" s="174"/>
      <c r="O25" s="174"/>
      <c r="P25" s="174"/>
    </row>
    <row r="26" spans="2:16" ht="13.5" customHeight="1">
      <c r="B26" s="175"/>
      <c r="C26" s="106"/>
      <c r="D26" s="106"/>
      <c r="E26" s="113" t="s">
        <v>168</v>
      </c>
      <c r="F26" s="174"/>
      <c r="G26" s="174"/>
      <c r="H26" s="174"/>
      <c r="I26" s="174"/>
      <c r="J26" s="106"/>
      <c r="K26" s="106"/>
      <c r="L26" s="36" t="s">
        <v>49</v>
      </c>
      <c r="M26" s="174"/>
      <c r="N26" s="174"/>
      <c r="O26" s="174"/>
      <c r="P26" s="174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3" t="s">
        <v>52</v>
      </c>
      <c r="C28" s="163"/>
      <c r="D28" s="1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0.31944444444444448</v>
      </c>
      <c r="D30" s="43"/>
      <c r="E30" s="43"/>
      <c r="F30" s="43">
        <v>0.12152777777777778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0.44097222222222227</v>
      </c>
    </row>
    <row r="31" spans="2:16" ht="14.15" customHeight="1">
      <c r="B31" s="37" t="s">
        <v>173</v>
      </c>
      <c r="C31" s="47">
        <v>0.31944444444444448</v>
      </c>
      <c r="D31" s="7"/>
      <c r="E31" s="7"/>
      <c r="F31" s="7">
        <v>0.12152777777777778</v>
      </c>
      <c r="G31" s="7"/>
      <c r="H31" s="7"/>
      <c r="I31" s="7"/>
      <c r="J31" s="7"/>
      <c r="K31" s="7"/>
      <c r="L31" s="7"/>
      <c r="M31" s="7"/>
      <c r="N31" s="7"/>
      <c r="O31" s="48"/>
      <c r="P31" s="46">
        <f>SUM(C31:N31)</f>
        <v>0.44097222222222227</v>
      </c>
    </row>
    <row r="32" spans="2:16" ht="14.15" customHeight="1">
      <c r="B32" s="37" t="s">
        <v>67</v>
      </c>
      <c r="C32" s="49">
        <v>0.2986111111111111</v>
      </c>
      <c r="D32" s="50"/>
      <c r="E32" s="50"/>
      <c r="F32" s="50">
        <v>5.6944444444444443E-2</v>
      </c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0.35555555555555557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2.083333333333337E-2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6.4583333333333326E-2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8.5416666666666696E-2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60" t="s">
        <v>69</v>
      </c>
      <c r="C36" s="159" t="s">
        <v>190</v>
      </c>
      <c r="D36" s="159"/>
      <c r="E36" s="159" t="s">
        <v>188</v>
      </c>
      <c r="F36" s="159"/>
      <c r="G36" s="159" t="s">
        <v>191</v>
      </c>
      <c r="H36" s="159"/>
      <c r="I36" s="159" t="s">
        <v>192</v>
      </c>
      <c r="J36" s="159"/>
      <c r="K36" s="159" t="s">
        <v>196</v>
      </c>
      <c r="L36" s="159"/>
      <c r="M36" s="159" t="s">
        <v>203</v>
      </c>
      <c r="N36" s="159"/>
      <c r="O36" s="159" t="s">
        <v>197</v>
      </c>
      <c r="P36" s="159"/>
    </row>
    <row r="37" spans="2:16" ht="18" customHeight="1">
      <c r="B37" s="16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2:16" ht="18" customHeight="1">
      <c r="B38" s="16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2:16" ht="18" customHeight="1">
      <c r="B39" s="161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2:16" ht="18" customHeight="1">
      <c r="B40" s="161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2:16" ht="18" customHeight="1">
      <c r="B41" s="162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6" t="s">
        <v>70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</row>
    <row r="44" spans="2:16" ht="14.15" customHeight="1">
      <c r="B44" s="141" t="s">
        <v>198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2:16" ht="14.15" customHeight="1">
      <c r="B45" s="141" t="s">
        <v>202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 t="s">
        <v>189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41" t="s">
        <v>193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 t="s">
        <v>204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 t="s">
        <v>195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81" t="s">
        <v>194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 t="s">
        <v>199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>
      <c r="B52" s="144" t="s">
        <v>200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6"/>
    </row>
    <row r="53" spans="2:16" ht="14.15" customHeight="1" thickBot="1">
      <c r="B53" s="152" t="s">
        <v>171</v>
      </c>
      <c r="C53" s="153"/>
      <c r="D53" s="115"/>
      <c r="E53" s="115"/>
      <c r="F53" s="115"/>
      <c r="G53" s="154"/>
      <c r="H53" s="153"/>
      <c r="I53" s="153"/>
      <c r="J53" s="153"/>
      <c r="K53" s="153"/>
      <c r="L53" s="153"/>
      <c r="M53" s="153"/>
      <c r="N53" s="153"/>
      <c r="O53" s="153"/>
      <c r="P53" s="155"/>
    </row>
    <row r="54" spans="2:16" ht="14.15" customHeight="1" thickTop="1" thickBot="1">
      <c r="B54" s="147" t="s">
        <v>176</v>
      </c>
      <c r="C54" s="148"/>
      <c r="D54" s="148"/>
      <c r="E54" s="148"/>
      <c r="F54" s="112">
        <v>731</v>
      </c>
      <c r="G54" s="149"/>
      <c r="H54" s="150"/>
      <c r="I54" s="150"/>
      <c r="J54" s="150"/>
      <c r="K54" s="150"/>
      <c r="L54" s="150"/>
      <c r="M54" s="150"/>
      <c r="N54" s="150"/>
      <c r="O54" s="150"/>
      <c r="P54" s="151"/>
    </row>
    <row r="55" spans="2:16" ht="13.5" customHeight="1" thickTop="1"/>
    <row r="56" spans="2:16" ht="17.25" customHeight="1">
      <c r="B56" s="128" t="s">
        <v>71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73</v>
      </c>
      <c r="O57" s="130"/>
      <c r="P57" s="133"/>
    </row>
    <row r="58" spans="2:16" ht="17.149999999999999" customHeight="1">
      <c r="B58" s="134" t="s">
        <v>74</v>
      </c>
      <c r="C58" s="135"/>
      <c r="D58" s="136"/>
      <c r="E58" s="134" t="s">
        <v>75</v>
      </c>
      <c r="F58" s="135"/>
      <c r="G58" s="136"/>
      <c r="H58" s="135" t="s">
        <v>76</v>
      </c>
      <c r="I58" s="135"/>
      <c r="J58" s="135"/>
      <c r="K58" s="137" t="s">
        <v>77</v>
      </c>
      <c r="L58" s="135"/>
      <c r="M58" s="138"/>
      <c r="N58" s="139"/>
      <c r="O58" s="135"/>
      <c r="P58" s="140"/>
    </row>
    <row r="59" spans="2:16" ht="20.149999999999999" customHeight="1">
      <c r="B59" s="116" t="s">
        <v>78</v>
      </c>
      <c r="C59" s="117"/>
      <c r="D59" s="58" t="b">
        <v>1</v>
      </c>
      <c r="E59" s="116" t="s">
        <v>79</v>
      </c>
      <c r="F59" s="117"/>
      <c r="G59" s="58" t="b">
        <v>1</v>
      </c>
      <c r="H59" s="124" t="s">
        <v>80</v>
      </c>
      <c r="I59" s="117"/>
      <c r="J59" s="58" t="b">
        <v>1</v>
      </c>
      <c r="K59" s="124" t="s">
        <v>81</v>
      </c>
      <c r="L59" s="117"/>
      <c r="M59" s="58" t="b">
        <v>1</v>
      </c>
      <c r="N59" s="125" t="s">
        <v>82</v>
      </c>
      <c r="O59" s="117"/>
      <c r="P59" s="58" t="b">
        <v>1</v>
      </c>
    </row>
    <row r="60" spans="2:16" ht="20.149999999999999" customHeight="1">
      <c r="B60" s="116" t="s">
        <v>83</v>
      </c>
      <c r="C60" s="117"/>
      <c r="D60" s="58" t="b">
        <v>1</v>
      </c>
      <c r="E60" s="116" t="s">
        <v>84</v>
      </c>
      <c r="F60" s="117"/>
      <c r="G60" s="58" t="b">
        <v>1</v>
      </c>
      <c r="H60" s="124" t="s">
        <v>85</v>
      </c>
      <c r="I60" s="117"/>
      <c r="J60" s="58" t="b">
        <v>1</v>
      </c>
      <c r="K60" s="124" t="s">
        <v>86</v>
      </c>
      <c r="L60" s="117"/>
      <c r="M60" s="58" t="b">
        <v>1</v>
      </c>
      <c r="N60" s="125" t="s">
        <v>87</v>
      </c>
      <c r="O60" s="117"/>
      <c r="P60" s="58" t="b">
        <v>1</v>
      </c>
    </row>
    <row r="61" spans="2:16" ht="20.149999999999999" customHeight="1">
      <c r="B61" s="116" t="s">
        <v>88</v>
      </c>
      <c r="C61" s="117"/>
      <c r="D61" s="58" t="b">
        <v>1</v>
      </c>
      <c r="E61" s="116" t="s">
        <v>89</v>
      </c>
      <c r="F61" s="117"/>
      <c r="G61" s="58" t="b">
        <v>1</v>
      </c>
      <c r="H61" s="124" t="s">
        <v>90</v>
      </c>
      <c r="I61" s="117"/>
      <c r="J61" s="58" t="b">
        <v>1</v>
      </c>
      <c r="K61" s="124" t="s">
        <v>91</v>
      </c>
      <c r="L61" s="117"/>
      <c r="M61" s="58" t="b">
        <v>1</v>
      </c>
      <c r="N61" s="125" t="s">
        <v>92</v>
      </c>
      <c r="O61" s="117"/>
      <c r="P61" s="58" t="b">
        <v>1</v>
      </c>
    </row>
    <row r="62" spans="2:16" ht="20.149999999999999" customHeight="1">
      <c r="B62" s="124" t="s">
        <v>90</v>
      </c>
      <c r="C62" s="117"/>
      <c r="D62" s="58" t="b">
        <v>1</v>
      </c>
      <c r="E62" s="116" t="s">
        <v>93</v>
      </c>
      <c r="F62" s="117"/>
      <c r="G62" s="58" t="b">
        <v>1</v>
      </c>
      <c r="H62" s="124" t="s">
        <v>94</v>
      </c>
      <c r="I62" s="117"/>
      <c r="J62" s="58" t="b">
        <v>0</v>
      </c>
      <c r="K62" s="124" t="s">
        <v>95</v>
      </c>
      <c r="L62" s="117"/>
      <c r="M62" s="58" t="b">
        <v>1</v>
      </c>
      <c r="N62" s="125" t="s">
        <v>85</v>
      </c>
      <c r="O62" s="117"/>
      <c r="P62" s="58" t="b">
        <v>1</v>
      </c>
    </row>
    <row r="63" spans="2:16" ht="20.149999999999999" customHeight="1">
      <c r="B63" s="124" t="s">
        <v>96</v>
      </c>
      <c r="C63" s="117"/>
      <c r="D63" s="58" t="b">
        <v>1</v>
      </c>
      <c r="E63" s="116" t="s">
        <v>97</v>
      </c>
      <c r="F63" s="117"/>
      <c r="G63" s="58" t="b">
        <v>1</v>
      </c>
      <c r="H63" s="68"/>
      <c r="I63" s="69"/>
      <c r="J63" s="70"/>
      <c r="K63" s="124" t="s">
        <v>98</v>
      </c>
      <c r="L63" s="117"/>
      <c r="M63" s="58" t="b">
        <v>1</v>
      </c>
      <c r="N63" s="125" t="s">
        <v>169</v>
      </c>
      <c r="O63" s="117"/>
      <c r="P63" s="58" t="b">
        <v>1</v>
      </c>
    </row>
    <row r="64" spans="2:16" ht="20.149999999999999" customHeight="1">
      <c r="B64" s="124" t="s">
        <v>99</v>
      </c>
      <c r="C64" s="117"/>
      <c r="D64" s="58" t="b">
        <v>0</v>
      </c>
      <c r="E64" s="116" t="s">
        <v>100</v>
      </c>
      <c r="F64" s="117"/>
      <c r="G64" s="58" t="b">
        <v>1</v>
      </c>
      <c r="H64" s="71"/>
      <c r="I64" s="72"/>
      <c r="J64" s="73"/>
      <c r="K64" s="126" t="s">
        <v>101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164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107</v>
      </c>
      <c r="C69" s="118"/>
      <c r="D69" s="81"/>
      <c r="E69" s="81"/>
      <c r="F69" s="120" t="s">
        <v>108</v>
      </c>
      <c r="G69" s="122" t="s">
        <v>109</v>
      </c>
      <c r="H69" s="81"/>
      <c r="I69" s="118" t="s">
        <v>110</v>
      </c>
      <c r="J69" s="118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-162.69999999999999</v>
      </c>
      <c r="D72" s="60">
        <v>-163.30000000000001</v>
      </c>
      <c r="E72" s="100" t="s">
        <v>120</v>
      </c>
      <c r="F72" s="60">
        <v>21.2</v>
      </c>
      <c r="G72" s="60">
        <v>20.399999999999999</v>
      </c>
      <c r="H72" s="101"/>
      <c r="I72" s="97" t="s">
        <v>121</v>
      </c>
      <c r="J72" s="59">
        <v>0</v>
      </c>
      <c r="K72" s="98" t="s">
        <v>178</v>
      </c>
      <c r="L72" s="59">
        <v>2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</v>
      </c>
      <c r="D73" s="60">
        <v>-158.5</v>
      </c>
      <c r="E73" s="102" t="s">
        <v>124</v>
      </c>
      <c r="F73" s="61">
        <v>35</v>
      </c>
      <c r="G73" s="61">
        <v>24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-210.5</v>
      </c>
      <c r="D74" s="60">
        <v>-210.8</v>
      </c>
      <c r="E74" s="102" t="s">
        <v>129</v>
      </c>
      <c r="F74" s="62">
        <v>15</v>
      </c>
      <c r="G74" s="62">
        <v>15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-126.8</v>
      </c>
      <c r="D75" s="60">
        <v>-127.5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19.399999999999999</v>
      </c>
      <c r="D76" s="60">
        <v>31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19</v>
      </c>
      <c r="D77" s="60">
        <v>26.2</v>
      </c>
      <c r="E77" s="102" t="s">
        <v>144</v>
      </c>
      <c r="F77" s="62">
        <v>250</v>
      </c>
      <c r="G77" s="62">
        <v>255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18.899999999999999</v>
      </c>
      <c r="D78" s="60">
        <v>23.8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18.7</v>
      </c>
      <c r="D79" s="60">
        <v>22.7</v>
      </c>
      <c r="E79" s="100" t="s">
        <v>154</v>
      </c>
      <c r="F79" s="60">
        <v>15.5</v>
      </c>
      <c r="G79" s="60">
        <v>13.1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3.26E-5</v>
      </c>
      <c r="D80" s="64">
        <v>3.3000000000000003E-5</v>
      </c>
      <c r="E80" s="102" t="s">
        <v>159</v>
      </c>
      <c r="F80" s="61">
        <v>65.900000000000006</v>
      </c>
      <c r="G80" s="61">
        <v>74.2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7" t="s">
        <v>163</v>
      </c>
      <c r="C84" s="167"/>
    </row>
    <row r="85" spans="2:16" ht="15" customHeight="1">
      <c r="B85" s="168" t="s">
        <v>205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</row>
    <row r="86" spans="2:16" ht="15" customHeight="1">
      <c r="B86" s="171" t="s">
        <v>207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3"/>
    </row>
    <row r="87" spans="2:16" ht="15" customHeight="1">
      <c r="B87" s="171" t="s">
        <v>209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3"/>
    </row>
    <row r="88" spans="2:16" ht="15" customHeight="1">
      <c r="B88" s="171" t="s">
        <v>210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3"/>
    </row>
    <row r="89" spans="2:16" ht="15" customHeight="1">
      <c r="B89" s="171" t="s">
        <v>206</v>
      </c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3"/>
    </row>
    <row r="90" spans="2:16" ht="15" customHeight="1">
      <c r="B90" s="171" t="s">
        <v>208</v>
      </c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3"/>
    </row>
    <row r="91" spans="2:16" ht="15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3"/>
    </row>
    <row r="92" spans="2:16" ht="15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3"/>
    </row>
    <row r="93" spans="2:16" ht="15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3"/>
    </row>
    <row r="94" spans="2:16" ht="15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3"/>
    </row>
    <row r="95" spans="2:16" ht="15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3"/>
    </row>
    <row r="96" spans="2:16" ht="15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3"/>
    </row>
    <row r="97" spans="2:16" ht="15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3"/>
    </row>
    <row r="98" spans="2:16" ht="15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3"/>
    </row>
    <row r="99" spans="2:16" ht="15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2024-05-09T20:11:55Z</dcterms:modified>
</cp:coreProperties>
</file>