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5540" windowHeight="114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</t>
        </r>
        <r>
          <rPr>
            <b/>
            <sz val="9"/>
            <color indexed="48"/>
            <rFont val="MingLiU_HKSCS-ExtB"/>
            <family val="1"/>
          </rPr>
          <t>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(underscore)"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여러 CHIP에서 문제 발생 시 구분없이 칩 모두 입력
             (칩 이름은 "/"f로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<sst xmlns="http://schemas.openxmlformats.org/spreadsheetml/2006/main" count="224" uniqueCount="209">
  <si>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</si>
  <si>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</si>
  <si>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</si>
  <si>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</si>
  <si>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</si>
  <si>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</si>
  <si>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</si>
  <si>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</si>
  <si>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</si>
  <si>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</si>
  <si>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</si>
  <si>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</si>
  <si>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</si>
  <si>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</si>
  <si>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</si>
  <si>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</si>
  <si>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</si>
  <si>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</si>
  <si>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</si>
  <si>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</si>
  <si>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</si>
  <si>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</si>
  <si>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</si>
  <si>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</si>
  <si>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</si>
  <si>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</si>
  <si>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</si>
  <si>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</si>
  <si>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</si>
  <si>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</si>
  <si>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</si>
  <si>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</si>
  <si>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</si>
  <si>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</si>
  <si>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</si>
  <si>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</si>
  <si>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</si>
  <si>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</si>
  <si>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</si>
  <si>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</si>
  <si>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</si>
  <si>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</si>
  <si>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</si>
  <si>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</si>
  <si>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</si>
  <si>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</si>
  <si>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</si>
  <si>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</si>
  <si>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</si>
  <si>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</si>
  <si>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</si>
  <si>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</si>
  <si>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</si>
  <si>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</si>
  <si>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</si>
  <si>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</si>
  <si>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</si>
  <si>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</si>
  <si>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</si>
  <si>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</si>
  <si>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</si>
  <si>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</si>
  <si>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</si>
  <si>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</si>
  <si>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</si>
  <si>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</si>
  <si>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</si>
  <si>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</si>
  <si>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</si>
  <si>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</si>
  <si>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</si>
  <si>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</si>
  <si>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</si>
  <si>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</si>
  <si>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</si>
  <si>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</si>
  <si>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</si>
  <si>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</si>
  <si>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</si>
  <si>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</si>
  <si>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</si>
  <si>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</si>
  <si>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</si>
  <si>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</si>
  <si>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</si>
  <si>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</si>
  <si>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</si>
  <si>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</si>
  <si>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</si>
  <si>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</si>
  <si>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</si>
  <si>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</si>
  <si>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</si>
  <si>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</si>
  <si>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</si>
  <si>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</si>
  <si>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</si>
  <si>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</si>
  <si>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</si>
  <si>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</si>
  <si>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</si>
  <si>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</si>
  <si>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</si>
  <si>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</si>
  <si>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</si>
  <si>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</si>
  <si>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</si>
  <si>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</si>
  <si>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</si>
  <si>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</si>
  <si>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</si>
  <si>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</si>
  <si>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</si>
  <si>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</si>
  <si>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</si>
  <si>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</si>
  <si>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</si>
  <si>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</si>
  <si>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</si>
  <si>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</si>
  <si>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</si>
  <si>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</si>
  <si>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</si>
  <si>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</si>
  <si>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</si>
  <si>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</si>
  <si>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</si>
  <si>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</si>
  <si>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</si>
  <si>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</si>
  <si>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</si>
  <si>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</si>
  <si>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</si>
  <si>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</si>
  <si>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</si>
  <si>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</si>
  <si>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</si>
  <si>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</si>
  <si>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</si>
  <si>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</si>
  <si>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</si>
  <si>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</si>
  <si>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</si>
  <si>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</si>
  <si>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</si>
  <si>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</si>
  <si>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</si>
  <si>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</si>
  <si>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</si>
  <si>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</si>
  <si>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</si>
  <si>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</si>
  <si>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</si>
  <si>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</si>
  <si>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</si>
  <si>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</si>
  <si>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</si>
  <si>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</si>
  <si>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</si>
  <si>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</si>
  <si>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</si>
  <si>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</si>
  <si>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</si>
  <si>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</si>
  <si>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</si>
  <si>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</si>
  <si>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</si>
  <si>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</si>
  <si>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</si>
  <si>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</si>
  <si>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</si>
  <si>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</si>
  <si>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</si>
  <si>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</si>
  <si>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</si>
  <si>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</si>
  <si>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</si>
  <si>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</si>
  <si>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</si>
  <si>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</si>
  <si>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</si>
  <si>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</si>
  <si>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</si>
  <si>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</si>
  <si>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</si>
  <si>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>R</t>
  </si>
  <si>
    <t>V</t>
  </si>
  <si>
    <t>I</t>
  </si>
  <si>
    <t>KSP</t>
  </si>
  <si>
    <t>MMA</t>
  </si>
  <si>
    <t>KAMP</t>
  </si>
  <si>
    <t>DEEPS</t>
  </si>
  <si>
    <t>KSPT</t>
  </si>
  <si>
    <t>TMT</t>
  </si>
  <si>
    <t>TNE</t>
  </si>
  <si>
    <t>김예은</t>
  </si>
  <si>
    <t>월령 40%이상으로 방풍막 연결</t>
  </si>
  <si>
    <t>구름의 영향으로 오후/오전 flat 건너 뜀</t>
  </si>
  <si>
    <t>NE</t>
  </si>
  <si>
    <t>N</t>
  </si>
  <si>
    <t>DEEPS</t>
  </si>
  <si>
    <t>[9:07] 정전되었다가 곧 바로 복구 됨</t>
  </si>
  <si>
    <t>[9:30] 짙은 구름으로 인한 관측 대기/ [14:40]관측 재개</t>
  </si>
  <si>
    <t>E_060169-060170/ 060186-060187 초점확인 영상</t>
  </si>
  <si>
    <t>M_060202-060203:N</t>
  </si>
  <si>
    <t>Last BLG script 427</t>
  </si>
  <si>
    <t>ENE</t>
  </si>
  <si>
    <t xml:space="preserve">관측 재개 시 망원경과 연결이 되지않고 AUX control의 shutter 정보와 맞지않음/EIB와 모터 그리고 </t>
  </si>
  <si>
    <t>AUX control을 재실행 한 후 정상적으로 관측 진행 됨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</si>
</sst>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48"/>
      <name val="MingLiU_HKSCS-ExtB"/>
      <family val="1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75" fontId="82" fillId="34" borderId="1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>
      <alignment horizontal="center" vertical="center"/>
    </xf>
    <xf numFmtId="176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5" fontId="82" fillId="34" borderId="15" xfId="0" applyNumberFormat="1" applyFont="1" applyFill="1" applyBorder="1" applyAlignment="1">
      <alignment horizontal="center" vertical="center"/>
    </xf>
    <xf numFmtId="176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75" fontId="82" fillId="36" borderId="17" xfId="0" applyNumberFormat="1" applyFont="1" applyFill="1" applyBorder="1" applyAlignment="1">
      <alignment horizontal="center" vertical="center"/>
    </xf>
    <xf numFmtId="176" fontId="82" fillId="36" borderId="18" xfId="0" applyNumberFormat="1" applyFont="1" applyFill="1" applyBorder="1" applyAlignment="1">
      <alignment horizontal="center" vertical="center"/>
    </xf>
    <xf numFmtId="176" fontId="82" fillId="36" borderId="19" xfId="0" applyNumberFormat="1" applyFont="1" applyFill="1" applyBorder="1" applyAlignment="1">
      <alignment horizontal="center" vertical="center"/>
    </xf>
    <xf numFmtId="176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77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1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82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1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83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79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175" fontId="82" fillId="34" borderId="37" xfId="0" applyNumberFormat="1" applyFont="1" applyFill="1" applyBorder="1" applyAlignment="1">
      <alignment horizontal="center" vertical="center"/>
    </xf>
    <xf numFmtId="175" fontId="82" fillId="34" borderId="38" xfId="0" applyNumberFormat="1" applyFont="1" applyFill="1" applyBorder="1" applyAlignment="1">
      <alignment horizontal="center" vertical="center"/>
    </xf>
    <xf numFmtId="0" fontId="82" fillId="36" borderId="39" xfId="0" applyFont="1" applyFill="1" applyBorder="1" applyAlignment="1">
      <alignment horizontal="center" vertical="center"/>
    </xf>
    <xf numFmtId="175" fontId="82" fillId="36" borderId="40" xfId="0" applyNumberFormat="1" applyFont="1" applyFill="1" applyBorder="1" applyAlignment="1">
      <alignment horizontal="center" vertical="center"/>
    </xf>
    <xf numFmtId="175" fontId="82" fillId="36" borderId="41" xfId="0" applyNumberFormat="1" applyFont="1" applyFill="1" applyBorder="1" applyAlignment="1">
      <alignment horizontal="center" vertical="center"/>
    </xf>
    <xf numFmtId="175" fontId="82" fillId="36" borderId="42" xfId="0" applyNumberFormat="1" applyFont="1" applyFill="1" applyBorder="1" applyAlignment="1">
      <alignment horizontal="center" vertical="center"/>
    </xf>
    <xf numFmtId="175" fontId="82" fillId="0" borderId="43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75" fontId="82" fillId="34" borderId="45" xfId="0" applyNumberFormat="1" applyFont="1" applyFill="1" applyBorder="1" applyAlignment="1">
      <alignment horizontal="center" vertical="center"/>
    </xf>
    <xf numFmtId="175" fontId="82" fillId="38" borderId="46" xfId="0" applyNumberFormat="1" applyFont="1" applyFill="1" applyBorder="1" applyAlignment="1">
      <alignment horizontal="center" vertical="center"/>
    </xf>
    <xf numFmtId="175" fontId="82" fillId="38" borderId="11" xfId="0" applyNumberFormat="1" applyFont="1" applyFill="1" applyBorder="1" applyAlignment="1">
      <alignment horizontal="center" vertical="center"/>
    </xf>
    <xf numFmtId="175" fontId="82" fillId="38" borderId="47" xfId="0" applyNumberFormat="1" applyFont="1" applyFill="1" applyBorder="1" applyAlignment="1">
      <alignment horizontal="center" vertical="center"/>
    </xf>
    <xf numFmtId="175" fontId="82" fillId="38" borderId="48" xfId="0" applyNumberFormat="1" applyFont="1" applyFill="1" applyBorder="1" applyAlignment="1">
      <alignment horizontal="center" vertical="center"/>
    </xf>
    <xf numFmtId="175" fontId="82" fillId="39" borderId="49" xfId="0" applyNumberFormat="1" applyFont="1" applyFill="1" applyBorder="1" applyAlignment="1">
      <alignment horizontal="center" vertical="center"/>
    </xf>
    <xf numFmtId="175" fontId="82" fillId="39" borderId="50" xfId="0" applyNumberFormat="1" applyFont="1" applyFill="1" applyBorder="1" applyAlignment="1">
      <alignment horizontal="center" vertical="center"/>
    </xf>
    <xf numFmtId="175" fontId="82" fillId="39" borderId="51" xfId="0" applyNumberFormat="1" applyFont="1" applyFill="1" applyBorder="1" applyAlignment="1">
      <alignment horizontal="center" vertical="center"/>
    </xf>
    <xf numFmtId="175" fontId="82" fillId="40" borderId="52" xfId="0" applyNumberFormat="1" applyFont="1" applyFill="1" applyBorder="1" applyAlignment="1">
      <alignment horizontal="center" vertical="center"/>
    </xf>
    <xf numFmtId="175" fontId="82" fillId="40" borderId="53" xfId="0" applyNumberFormat="1" applyFont="1" applyFill="1" applyBorder="1" applyAlignment="1">
      <alignment horizontal="center" vertical="center"/>
    </xf>
    <xf numFmtId="175" fontId="82" fillId="40" borderId="54" xfId="0" applyNumberFormat="1" applyFont="1" applyFill="1" applyBorder="1" applyAlignment="1">
      <alignment horizontal="center" vertical="center"/>
    </xf>
    <xf numFmtId="175" fontId="82" fillId="36" borderId="5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6" xfId="0" applyFont="1" applyFill="1" applyBorder="1" applyAlignment="1">
      <alignment horizontal="center" vertical="center"/>
    </xf>
    <xf numFmtId="1" fontId="82" fillId="0" borderId="57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85" fontId="87" fillId="34" borderId="24" xfId="0" applyNumberFormat="1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85" fontId="94" fillId="34" borderId="58" xfId="0" applyNumberFormat="1" applyFont="1" applyFill="1" applyBorder="1" applyAlignment="1">
      <alignment horizontal="center" vertical="center"/>
    </xf>
    <xf numFmtId="185" fontId="94" fillId="34" borderId="15" xfId="0" applyNumberFormat="1" applyFont="1" applyFill="1" applyBorder="1" applyAlignment="1">
      <alignment horizontal="center" vertical="center"/>
    </xf>
    <xf numFmtId="185" fontId="94" fillId="34" borderId="59" xfId="0" applyNumberFormat="1" applyFont="1" applyFill="1" applyBorder="1" applyAlignment="1">
      <alignment horizontal="center" vertical="center"/>
    </xf>
    <xf numFmtId="185" fontId="94" fillId="34" borderId="60" xfId="0" applyNumberFormat="1" applyFont="1" applyFill="1" applyBorder="1" applyAlignment="1">
      <alignment horizontal="center" vertical="center"/>
    </xf>
    <xf numFmtId="185" fontId="94" fillId="34" borderId="6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 wrapText="1"/>
    </xf>
    <xf numFmtId="185" fontId="94" fillId="34" borderId="65" xfId="0" applyNumberFormat="1" applyFont="1" applyFill="1" applyBorder="1" applyAlignment="1">
      <alignment horizontal="center" vertical="center"/>
    </xf>
    <xf numFmtId="185" fontId="94" fillId="34" borderId="66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77" fontId="82" fillId="37" borderId="67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85" fontId="87" fillId="34" borderId="68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177" fontId="87" fillId="34" borderId="68" xfId="0" applyNumberFormat="1" applyFont="1" applyFill="1" applyBorder="1" applyAlignment="1">
      <alignment horizontal="center" vertical="center"/>
    </xf>
    <xf numFmtId="20" fontId="82" fillId="34" borderId="69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0" xfId="0" applyNumberFormat="1" applyFont="1" applyBorder="1" applyAlignment="1">
      <alignment horizontal="center" vertical="center"/>
    </xf>
    <xf numFmtId="0" fontId="84" fillId="0" borderId="71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87" fillId="0" borderId="7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center" vertical="center" wrapText="1"/>
    </xf>
    <xf numFmtId="0" fontId="87" fillId="6" borderId="20" xfId="0" applyFont="1" applyFill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92" fillId="0" borderId="72" xfId="0" applyNumberFormat="1" applyFont="1" applyBorder="1" applyAlignment="1" quotePrefix="1">
      <alignment horizontal="left" vertical="center" wrapText="1"/>
    </xf>
    <xf numFmtId="0" fontId="92" fillId="0" borderId="0" xfId="0" applyNumberFormat="1" applyFont="1" applyBorder="1" applyAlignment="1">
      <alignment horizontal="left" vertical="center"/>
    </xf>
    <xf numFmtId="0" fontId="92" fillId="0" borderId="74" xfId="0" applyNumberFormat="1" applyFont="1" applyBorder="1" applyAlignment="1">
      <alignment horizontal="left" vertical="center"/>
    </xf>
    <xf numFmtId="0" fontId="87" fillId="6" borderId="75" xfId="0" applyFont="1" applyFill="1" applyBorder="1" applyAlignment="1">
      <alignment horizontal="center" vertical="center"/>
    </xf>
    <xf numFmtId="0" fontId="87" fillId="0" borderId="76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188" fontId="93" fillId="34" borderId="20" xfId="0" applyNumberFormat="1" applyFont="1" applyFill="1" applyBorder="1" applyAlignment="1">
      <alignment horizontal="center" vertical="center"/>
    </xf>
    <xf numFmtId="188" fontId="93" fillId="34" borderId="13" xfId="0" applyNumberFormat="1" applyFont="1" applyFill="1" applyBorder="1" applyAlignment="1">
      <alignment horizontal="center" vertical="center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20" fontId="6" fillId="42" borderId="77" xfId="33" applyNumberFormat="1" applyFont="1" applyFill="1" applyBorder="1" applyAlignment="1" quotePrefix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78" xfId="33" applyNumberFormat="1" applyFont="1" applyFill="1" applyBorder="1" applyAlignment="1">
      <alignment horizontal="left" vertical="center"/>
      <protection/>
    </xf>
    <xf numFmtId="0" fontId="6" fillId="42" borderId="77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8" xfId="33" applyNumberFormat="1" applyFont="1" applyFill="1" applyBorder="1" applyAlignment="1">
      <alignment horizontal="left" vertical="center"/>
      <protection/>
    </xf>
    <xf numFmtId="20" fontId="6" fillId="42" borderId="72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4" xfId="33" applyNumberFormat="1" applyFont="1" applyFill="1" applyBorder="1" applyAlignment="1" quotePrefix="1">
      <alignment horizontal="left" vertical="center" wrapText="1"/>
      <protection/>
    </xf>
    <xf numFmtId="0" fontId="83" fillId="0" borderId="79" xfId="0" applyFont="1" applyBorder="1" applyAlignment="1">
      <alignment horizontal="center" vertical="center"/>
    </xf>
    <xf numFmtId="0" fontId="83" fillId="0" borderId="80" xfId="0" applyFont="1" applyBorder="1" applyAlignment="1">
      <alignment horizontal="center" vertical="center"/>
    </xf>
    <xf numFmtId="0" fontId="83" fillId="0" borderId="81" xfId="0" applyFont="1" applyBorder="1" applyAlignment="1">
      <alignment horizontal="center" vertical="center"/>
    </xf>
    <xf numFmtId="16" fontId="97" fillId="41" borderId="20" xfId="0" applyNumberFormat="1" applyFont="1" applyFill="1" applyBorder="1" applyAlignment="1">
      <alignment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82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82" fillId="0" borderId="84" xfId="0" applyNumberFormat="1" applyFont="1" applyBorder="1" applyAlignment="1">
      <alignment horizontal="center" vertical="center"/>
    </xf>
    <xf numFmtId="20" fontId="82" fillId="0" borderId="85" xfId="0" applyNumberFormat="1" applyFont="1" applyBorder="1" applyAlignment="1">
      <alignment horizontal="center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6" xfId="0" applyNumberFormat="1" applyFont="1" applyFill="1" applyBorder="1" applyAlignment="1">
      <alignment horizontal="center" vertical="center" wrapText="1"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4" xfId="33" applyNumberFormat="1" applyFont="1" applyFill="1" applyBorder="1" applyAlignment="1">
      <alignment horizontal="left" vertical="center" wrapText="1"/>
      <protection/>
    </xf>
    <xf numFmtId="0" fontId="90" fillId="0" borderId="87" xfId="0" applyFont="1" applyBorder="1" applyAlignment="1">
      <alignment horizontal="center" vertical="center"/>
    </xf>
    <xf numFmtId="0" fontId="90" fillId="0" borderId="88" xfId="0" applyFont="1" applyBorder="1" applyAlignment="1">
      <alignment horizontal="center" vertical="center"/>
    </xf>
    <xf numFmtId="0" fontId="6" fillId="42" borderId="72" xfId="33" applyNumberFormat="1" applyFont="1" applyFill="1" applyBorder="1" applyAlignment="1">
      <alignment horizontal="left" vertical="center"/>
      <protection/>
    </xf>
    <xf numFmtId="0" fontId="6" fillId="42" borderId="74" xfId="33" applyNumberFormat="1" applyFont="1" applyFill="1" applyBorder="1" applyAlignment="1">
      <alignment horizontal="left" vertical="center"/>
      <protection/>
    </xf>
    <xf numFmtId="0" fontId="90" fillId="0" borderId="89" xfId="0" applyFont="1" applyBorder="1" applyAlignment="1">
      <alignment horizontal="center" vertical="center"/>
    </xf>
    <xf numFmtId="0" fontId="90" fillId="0" borderId="90" xfId="0" applyFont="1" applyBorder="1" applyAlignment="1">
      <alignment horizontal="center" vertical="center"/>
    </xf>
    <xf numFmtId="0" fontId="90" fillId="0" borderId="91" xfId="0" applyFont="1" applyBorder="1" applyAlignment="1">
      <alignment horizontal="center" vertical="center"/>
    </xf>
    <xf numFmtId="0" fontId="91" fillId="0" borderId="92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1" fillId="0" borderId="93" xfId="0" applyFont="1" applyBorder="1" applyAlignment="1">
      <alignment horizontal="center" vertical="center" wrapText="1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1" fillId="0" borderId="63" xfId="0" applyFont="1" applyBorder="1" applyAlignment="1">
      <alignment horizontal="center" vertical="center" wrapText="1"/>
    </xf>
    <xf numFmtId="0" fontId="92" fillId="0" borderId="72" xfId="0" applyNumberFormat="1" applyFont="1" applyBorder="1" applyAlignment="1">
      <alignment horizontal="left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92" fillId="0" borderId="74" xfId="0" applyNumberFormat="1" applyFont="1" applyBorder="1" applyAlignment="1">
      <alignment horizontal="left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82" xfId="0" applyFont="1" applyFill="1" applyBorder="1" applyAlignment="1">
      <alignment horizontal="center" vertical="center"/>
    </xf>
    <xf numFmtId="0" fontId="87" fillId="0" borderId="96" xfId="0" applyFont="1" applyFill="1" applyBorder="1" applyAlignment="1">
      <alignment horizontal="center" vertical="center"/>
    </xf>
    <xf numFmtId="0" fontId="6" fillId="42" borderId="97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6" fillId="42" borderId="98" xfId="33" applyNumberFormat="1" applyFont="1" applyFill="1" applyBorder="1" applyAlignment="1">
      <alignment horizontal="left" vertical="center"/>
      <protection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99" xfId="0" applyNumberFormat="1" applyFont="1" applyBorder="1" applyAlignment="1">
      <alignment horizontal="left" vertical="center"/>
    </xf>
    <xf numFmtId="0" fontId="92" fillId="0" borderId="100" xfId="0" applyNumberFormat="1" applyFont="1" applyBorder="1" applyAlignment="1">
      <alignment horizontal="left" vertical="center"/>
    </xf>
    <xf numFmtId="14" fontId="92" fillId="0" borderId="89" xfId="0" applyNumberFormat="1" applyFont="1" applyBorder="1" applyAlignment="1">
      <alignment horizontal="left" vertical="center"/>
    </xf>
    <xf numFmtId="0" fontId="92" fillId="0" borderId="90" xfId="0" applyNumberFormat="1" applyFont="1" applyBorder="1" applyAlignment="1">
      <alignment horizontal="left" vertical="center"/>
    </xf>
    <xf numFmtId="0" fontId="92" fillId="0" borderId="91" xfId="0" applyNumberFormat="1" applyFont="1" applyBorder="1" applyAlignment="1">
      <alignment horizontal="left" vertical="center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87" fillId="0" borderId="33" xfId="0" applyFont="1" applyFill="1" applyBorder="1" applyAlignment="1">
      <alignment horizontal="center" vertical="center" wrapText="1"/>
    </xf>
    <xf numFmtId="0" fontId="87" fillId="0" borderId="99" xfId="0" applyFont="1" applyFill="1" applyBorder="1" applyAlignment="1">
      <alignment horizontal="center" vertical="center" wrapText="1"/>
    </xf>
    <xf numFmtId="0" fontId="87" fillId="0" borderId="101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55">
      <selection activeCell="B88" sqref="B88:N88"/>
    </sheetView>
  </sheetViews>
  <sheetFormatPr defaultColWidth="10.75390625" defaultRowHeight="15.75"/>
  <cols>
    <col min="1" max="1" width="0.3710937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3">
        <v>45351</v>
      </c>
      <c r="D3" s="184"/>
      <c r="E3" s="12"/>
      <c r="F3" s="12"/>
      <c r="G3" s="12"/>
      <c r="H3" s="11"/>
      <c r="I3" s="11"/>
      <c r="J3" s="11"/>
      <c r="K3" s="102" t="s">
        <v>37</v>
      </c>
      <c r="L3" s="153">
        <f>(M31-(M32+M33))/M31*100</f>
        <v>41.467889908256886</v>
      </c>
      <c r="M3" s="103" t="s">
        <v>38</v>
      </c>
      <c r="N3" s="15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6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0.41805555555555557</v>
      </c>
      <c r="D9" s="163" t="s">
        <v>184</v>
      </c>
      <c r="E9" s="163">
        <v>22.8</v>
      </c>
      <c r="F9" s="163">
        <v>58.9</v>
      </c>
      <c r="G9" s="41" t="s">
        <v>206</v>
      </c>
      <c r="H9" s="26">
        <v>3</v>
      </c>
      <c r="I9" s="27">
        <v>74.8</v>
      </c>
      <c r="J9" s="28">
        <v>8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 t="s">
        <v>184</v>
      </c>
      <c r="E10" s="26">
        <v>22.7</v>
      </c>
      <c r="F10" s="26">
        <v>54.5</v>
      </c>
      <c r="G10" s="41" t="s">
        <v>198</v>
      </c>
      <c r="H10" s="32">
        <v>5.3</v>
      </c>
      <c r="I10" s="11"/>
      <c r="J10" s="29">
        <v>8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0.7729166666666667</v>
      </c>
      <c r="D11" s="32">
        <v>1.4</v>
      </c>
      <c r="E11" s="32">
        <v>22.9</v>
      </c>
      <c r="F11" s="32">
        <v>49.4</v>
      </c>
      <c r="G11" s="165" t="s">
        <v>199</v>
      </c>
      <c r="H11" s="32">
        <v>5.7</v>
      </c>
      <c r="I11" s="11"/>
      <c r="J11" s="154">
        <v>1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24.354861111111113</v>
      </c>
      <c r="D12" s="35">
        <f>AVERAGE(D9:D11)</f>
        <v>1.4</v>
      </c>
      <c r="E12" s="35">
        <f>AVERAGE(E9:E11)</f>
        <v>22.8</v>
      </c>
      <c r="F12" s="36">
        <f>AVERAGE(F9:F11)</f>
        <v>54.26666666666667</v>
      </c>
      <c r="G12" s="11"/>
      <c r="H12" s="37">
        <f>AVERAGE(H9:H11)</f>
        <v>4.666666666666667</v>
      </c>
      <c r="I12" s="11"/>
      <c r="J12" s="38">
        <f>AVERAGE(J9:J11)</f>
        <v>5.666666666666667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6"/>
      <c r="I14" s="156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178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9" t="s">
        <v>169</v>
      </c>
      <c r="D16" s="149" t="s">
        <v>177</v>
      </c>
      <c r="E16" s="164" t="s">
        <v>200</v>
      </c>
      <c r="F16" s="164" t="s">
        <v>16</v>
      </c>
      <c r="G16" s="150" t="s">
        <v>177</v>
      </c>
      <c r="H16" s="149"/>
      <c r="I16" s="149"/>
      <c r="J16" s="149"/>
      <c r="K16" s="149"/>
      <c r="L16" s="149"/>
      <c r="M16" s="149"/>
      <c r="N16" s="149" t="s">
        <v>169</v>
      </c>
    </row>
    <row r="17" spans="1:14" s="2" customFormat="1" ht="13.5" customHeight="1">
      <c r="A17" s="11" t="s">
        <v>182</v>
      </c>
      <c r="B17" s="62" t="s">
        <v>18</v>
      </c>
      <c r="C17" s="25">
        <v>0.3861111111111111</v>
      </c>
      <c r="D17" s="25">
        <v>0.3875</v>
      </c>
      <c r="E17" s="25">
        <v>0.6395833333333333</v>
      </c>
      <c r="F17" s="25">
        <v>0.6791666666666667</v>
      </c>
      <c r="G17" s="25">
        <v>0.80625</v>
      </c>
      <c r="H17" s="25"/>
      <c r="I17" s="25"/>
      <c r="J17" s="25"/>
      <c r="K17" s="25"/>
      <c r="L17" s="25"/>
      <c r="M17" s="25"/>
      <c r="N17" s="25">
        <v>0.8104166666666667</v>
      </c>
    </row>
    <row r="18" spans="1:14" s="2" customFormat="1" ht="13.5" customHeight="1">
      <c r="A18" s="11"/>
      <c r="B18" s="62" t="s">
        <v>12</v>
      </c>
      <c r="C18" s="41">
        <v>60163</v>
      </c>
      <c r="D18" s="41">
        <v>60164</v>
      </c>
      <c r="E18" s="41">
        <v>60169</v>
      </c>
      <c r="F18" s="41">
        <v>60188</v>
      </c>
      <c r="G18" s="41">
        <v>60266</v>
      </c>
      <c r="H18" s="41"/>
      <c r="I18" s="41"/>
      <c r="J18" s="41"/>
      <c r="K18" s="41"/>
      <c r="L18" s="41"/>
      <c r="M18" s="41"/>
      <c r="N18" s="41">
        <v>60271</v>
      </c>
    </row>
    <row r="19" spans="1:14" s="2" customFormat="1" ht="13.5" customHeight="1" thickBot="1">
      <c r="A19" s="11"/>
      <c r="B19" s="63" t="s">
        <v>13</v>
      </c>
      <c r="C19" s="128"/>
      <c r="D19" s="42">
        <v>60168</v>
      </c>
      <c r="E19" s="42">
        <v>60187</v>
      </c>
      <c r="F19" s="42">
        <v>60265</v>
      </c>
      <c r="G19" s="42">
        <v>60270</v>
      </c>
      <c r="H19" s="42"/>
      <c r="I19" s="42"/>
      <c r="J19" s="42"/>
      <c r="K19" s="42"/>
      <c r="L19" s="42"/>
      <c r="M19" s="42"/>
      <c r="N19" s="132"/>
    </row>
    <row r="20" spans="1:14" s="2" customFormat="1" ht="13.5" customHeight="1" thickBot="1">
      <c r="A20" s="11"/>
      <c r="B20" s="129" t="s">
        <v>116</v>
      </c>
      <c r="C20" s="130"/>
      <c r="D20" s="131">
        <f aca="true" t="shared" si="0" ref="D20:J20">IF(ISNUMBER(D18),D19-D18+1,"")</f>
        <v>5</v>
      </c>
      <c r="E20" s="43">
        <f>IF(ISNUMBER(E18),E19-E18+1,"")</f>
        <v>19</v>
      </c>
      <c r="F20" s="43">
        <f>IF(ISNUMBER(F18),F19-F18+1,"")</f>
        <v>78</v>
      </c>
      <c r="G20" s="43">
        <f t="shared" si="0"/>
        <v>5</v>
      </c>
      <c r="H20" s="43">
        <f>IF(ISNUMBER(H18),H19-H18+1,"")</f>
      </c>
      <c r="I20" s="43">
        <f t="shared" si="0"/>
      </c>
      <c r="J20" s="43">
        <f t="shared" si="0"/>
      </c>
      <c r="K20" s="43">
        <f>IF(ISNUMBER(K18),K19-K18+1,"")</f>
      </c>
      <c r="L20" s="43">
        <f>IF(ISNUMBER(L18),L19-L18+1,"")</f>
      </c>
      <c r="M20" s="133">
        <f>IF(ISNUMBER(M18),M19-M18+1,"")</f>
      </c>
      <c r="N20" s="130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7" t="s">
        <v>183</v>
      </c>
      <c r="C22" s="74" t="s">
        <v>78</v>
      </c>
      <c r="D22" s="75" t="s">
        <v>79</v>
      </c>
      <c r="E22" s="76" t="s">
        <v>80</v>
      </c>
      <c r="F22" s="204" t="s">
        <v>114</v>
      </c>
      <c r="G22" s="205"/>
      <c r="H22" s="206"/>
      <c r="I22" s="168" t="s">
        <v>8</v>
      </c>
      <c r="J22" s="75" t="s">
        <v>9</v>
      </c>
      <c r="K22" s="75" t="s">
        <v>80</v>
      </c>
      <c r="L22" s="204" t="s">
        <v>175</v>
      </c>
      <c r="M22" s="205"/>
      <c r="N22" s="206"/>
    </row>
    <row r="23" spans="1:14" s="2" customFormat="1" ht="18.75" customHeight="1">
      <c r="A23" s="11"/>
      <c r="B23" s="198"/>
      <c r="C23" s="151"/>
      <c r="D23" s="151"/>
      <c r="E23" s="20" t="s">
        <v>83</v>
      </c>
      <c r="F23" s="207"/>
      <c r="G23" s="208"/>
      <c r="H23" s="209"/>
      <c r="I23" s="162"/>
      <c r="J23" s="151"/>
      <c r="K23" s="20" t="s">
        <v>187</v>
      </c>
      <c r="L23" s="207"/>
      <c r="M23" s="208"/>
      <c r="N23" s="209"/>
    </row>
    <row r="24" spans="1:14" s="2" customFormat="1" ht="18.75" customHeight="1">
      <c r="A24" s="11"/>
      <c r="B24" s="198"/>
      <c r="C24" s="77"/>
      <c r="D24" s="77"/>
      <c r="E24" s="77" t="s">
        <v>186</v>
      </c>
      <c r="F24" s="207"/>
      <c r="G24" s="208"/>
      <c r="H24" s="209"/>
      <c r="I24" s="162"/>
      <c r="J24" s="151"/>
      <c r="K24" s="78" t="s">
        <v>185</v>
      </c>
      <c r="L24" s="207"/>
      <c r="M24" s="208"/>
      <c r="N24" s="209"/>
    </row>
    <row r="25" spans="1:14" s="2" customFormat="1" ht="18.75" customHeight="1">
      <c r="A25" s="11" t="s">
        <v>82</v>
      </c>
      <c r="B25" s="198"/>
      <c r="C25" s="151"/>
      <c r="D25" s="151"/>
      <c r="E25" s="20" t="s">
        <v>185</v>
      </c>
      <c r="F25" s="207"/>
      <c r="G25" s="208"/>
      <c r="H25" s="209"/>
      <c r="I25" s="162"/>
      <c r="J25" s="151"/>
      <c r="K25" s="20" t="s">
        <v>186</v>
      </c>
      <c r="L25" s="207"/>
      <c r="M25" s="208"/>
      <c r="N25" s="209"/>
    </row>
    <row r="26" spans="1:14" s="2" customFormat="1" ht="18.75" customHeight="1">
      <c r="A26" s="11"/>
      <c r="B26" s="199"/>
      <c r="C26" s="151"/>
      <c r="D26" s="151"/>
      <c r="E26" s="151" t="s">
        <v>187</v>
      </c>
      <c r="F26" s="207"/>
      <c r="G26" s="208"/>
      <c r="H26" s="209"/>
      <c r="I26" s="162"/>
      <c r="J26" s="151"/>
      <c r="K26" s="20" t="s">
        <v>81</v>
      </c>
      <c r="L26" s="207"/>
      <c r="M26" s="208"/>
      <c r="N26" s="209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6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6"/>
    </row>
    <row r="29" spans="1:14" s="2" customFormat="1" ht="13.5" customHeight="1">
      <c r="A29" s="11"/>
      <c r="B29" s="98"/>
      <c r="C29" s="105" t="s">
        <v>16</v>
      </c>
      <c r="D29" s="106" t="s">
        <v>188</v>
      </c>
      <c r="E29" s="106" t="s">
        <v>189</v>
      </c>
      <c r="F29" s="106" t="s">
        <v>190</v>
      </c>
      <c r="G29" s="106" t="s">
        <v>191</v>
      </c>
      <c r="H29" s="106" t="s">
        <v>192</v>
      </c>
      <c r="I29" s="106" t="s">
        <v>193</v>
      </c>
      <c r="J29" s="106" t="s">
        <v>194</v>
      </c>
      <c r="K29" s="106" t="s">
        <v>28</v>
      </c>
      <c r="L29" s="107" t="s">
        <v>29</v>
      </c>
      <c r="M29" s="110" t="s">
        <v>30</v>
      </c>
      <c r="N29" s="115" t="s">
        <v>41</v>
      </c>
    </row>
    <row r="30" spans="1:14" s="2" customFormat="1" ht="13.5" customHeight="1">
      <c r="A30" s="11"/>
      <c r="B30" s="99" t="s">
        <v>121</v>
      </c>
      <c r="C30" s="117">
        <v>0.09652777777777777</v>
      </c>
      <c r="D30" s="118"/>
      <c r="E30" s="118"/>
      <c r="F30" s="118"/>
      <c r="G30" s="118">
        <v>0.25833333333333336</v>
      </c>
      <c r="H30" s="118"/>
      <c r="I30" s="118"/>
      <c r="J30" s="118"/>
      <c r="K30" s="118"/>
      <c r="L30" s="119"/>
      <c r="M30" s="111">
        <f>SUM(C30:L30)</f>
        <v>0.3548611111111111</v>
      </c>
      <c r="N30" s="120"/>
    </row>
    <row r="31" spans="1:14" s="2" customFormat="1" ht="13.5" customHeight="1">
      <c r="A31" s="11"/>
      <c r="B31" s="100" t="s">
        <v>34</v>
      </c>
      <c r="C31" s="108">
        <v>0.12013888888888889</v>
      </c>
      <c r="D31" s="31"/>
      <c r="E31" s="31"/>
      <c r="F31" s="31"/>
      <c r="G31" s="31">
        <v>0.25833333333333336</v>
      </c>
      <c r="H31" s="31"/>
      <c r="I31" s="31"/>
      <c r="J31" s="31"/>
      <c r="K31" s="31"/>
      <c r="L31" s="109"/>
      <c r="M31" s="112">
        <f>SUM(C31:L31)</f>
        <v>0.37847222222222227</v>
      </c>
      <c r="N31" s="116"/>
    </row>
    <row r="32" spans="1:15" s="2" customFormat="1" ht="13.5" customHeight="1">
      <c r="A32" s="11"/>
      <c r="B32" s="101" t="s">
        <v>35</v>
      </c>
      <c r="C32" s="124"/>
      <c r="D32" s="125"/>
      <c r="E32" s="125"/>
      <c r="F32" s="125"/>
      <c r="G32" s="125">
        <v>0.22152777777777777</v>
      </c>
      <c r="H32" s="125"/>
      <c r="I32" s="125"/>
      <c r="J32" s="125"/>
      <c r="K32" s="125"/>
      <c r="L32" s="126"/>
      <c r="M32" s="127">
        <f>SUM(C32:L32)</f>
        <v>0.22152777777777777</v>
      </c>
      <c r="N32" s="114"/>
      <c r="O32" s="4"/>
    </row>
    <row r="33" spans="1:15" s="2" customFormat="1" ht="13.5" customHeight="1" thickBot="1">
      <c r="A33" s="11"/>
      <c r="B33" s="104" t="s">
        <v>36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01" t="s">
        <v>157</v>
      </c>
      <c r="C35" s="200" t="s">
        <v>204</v>
      </c>
      <c r="D35" s="186"/>
      <c r="E35" s="200"/>
      <c r="F35" s="186"/>
      <c r="G35" s="187"/>
      <c r="H35" s="186"/>
      <c r="I35" s="187"/>
      <c r="J35" s="186"/>
      <c r="K35" s="187"/>
      <c r="L35" s="186"/>
      <c r="M35" s="187"/>
      <c r="N35" s="186"/>
    </row>
    <row r="36" spans="1:14" s="2" customFormat="1" ht="19.5" customHeight="1">
      <c r="A36" s="11" t="s">
        <v>181</v>
      </c>
      <c r="B36" s="202"/>
      <c r="C36" s="185"/>
      <c r="D36" s="186"/>
      <c r="E36" s="200"/>
      <c r="F36" s="186"/>
      <c r="G36" s="187"/>
      <c r="H36" s="186"/>
      <c r="I36" s="187"/>
      <c r="J36" s="186"/>
      <c r="K36" s="187"/>
      <c r="L36" s="186"/>
      <c r="M36" s="185"/>
      <c r="N36" s="186"/>
    </row>
    <row r="37" spans="1:14" s="2" customFormat="1" ht="19.5" customHeight="1">
      <c r="A37" s="11"/>
      <c r="B37" s="202"/>
      <c r="C37" s="187"/>
      <c r="D37" s="186"/>
      <c r="E37" s="185"/>
      <c r="F37" s="186"/>
      <c r="G37" s="187"/>
      <c r="H37" s="186"/>
      <c r="I37" s="187"/>
      <c r="J37" s="186"/>
      <c r="K37" s="185"/>
      <c r="L37" s="186"/>
      <c r="M37" s="185"/>
      <c r="N37" s="186"/>
    </row>
    <row r="38" spans="1:14" s="2" customFormat="1" ht="19.5" customHeight="1">
      <c r="A38" s="11"/>
      <c r="B38" s="202"/>
      <c r="C38" s="185"/>
      <c r="D38" s="186"/>
      <c r="E38" s="200"/>
      <c r="F38" s="186"/>
      <c r="G38" s="185"/>
      <c r="H38" s="186"/>
      <c r="I38" s="185"/>
      <c r="J38" s="186"/>
      <c r="K38" s="185"/>
      <c r="L38" s="186"/>
      <c r="M38" s="185"/>
      <c r="N38" s="186"/>
    </row>
    <row r="39" spans="1:14" s="2" customFormat="1" ht="19.5" customHeight="1">
      <c r="A39" s="11"/>
      <c r="B39" s="202"/>
      <c r="C39" s="185"/>
      <c r="D39" s="186"/>
      <c r="E39" s="185"/>
      <c r="F39" s="186"/>
      <c r="G39" s="185"/>
      <c r="H39" s="186"/>
      <c r="I39" s="185"/>
      <c r="J39" s="186"/>
      <c r="K39" s="187"/>
      <c r="L39" s="186"/>
      <c r="M39" s="185"/>
      <c r="N39" s="186"/>
    </row>
    <row r="40" spans="1:14" s="2" customFormat="1" ht="19.5" customHeight="1">
      <c r="A40" s="11"/>
      <c r="B40" s="202"/>
      <c r="C40" s="185"/>
      <c r="D40" s="186"/>
      <c r="E40" s="185"/>
      <c r="F40" s="186"/>
      <c r="G40" s="185"/>
      <c r="H40" s="186"/>
      <c r="I40" s="185"/>
      <c r="J40" s="186"/>
      <c r="K40" s="185"/>
      <c r="L40" s="186"/>
      <c r="M40" s="185"/>
      <c r="N40" s="186"/>
    </row>
    <row r="41" spans="1:14" s="2" customFormat="1" ht="19.5" customHeight="1">
      <c r="A41" s="11"/>
      <c r="B41" s="203"/>
      <c r="C41" s="185"/>
      <c r="D41" s="186"/>
      <c r="E41" s="185"/>
      <c r="F41" s="186"/>
      <c r="G41" s="185"/>
      <c r="H41" s="186"/>
      <c r="I41" s="185"/>
      <c r="J41" s="186"/>
      <c r="K41" s="185"/>
      <c r="L41" s="186"/>
      <c r="M41" s="185"/>
      <c r="N41" s="186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240" t="s">
        <v>166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2"/>
    </row>
    <row r="44" spans="1:14" s="2" customFormat="1" ht="12" customHeight="1">
      <c r="A44" s="11"/>
      <c r="B44" s="194" t="s">
        <v>203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1"/>
    </row>
    <row r="45" spans="1:14" s="2" customFormat="1" ht="12" customHeight="1">
      <c r="A45" s="156"/>
      <c r="B45" s="194" t="s">
        <v>202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1"/>
    </row>
    <row r="46" spans="1:14" s="2" customFormat="1" ht="12" customHeight="1">
      <c r="A46" s="11"/>
      <c r="B46" s="194" t="s">
        <v>207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1"/>
    </row>
    <row r="47" spans="1:14" s="2" customFormat="1" ht="12" customHeight="1">
      <c r="A47" s="11"/>
      <c r="B47" s="194" t="s">
        <v>208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6"/>
    </row>
    <row r="48" spans="1:14" s="2" customFormat="1" ht="12" customHeight="1">
      <c r="A48" s="11"/>
      <c r="B48" s="194" t="s">
        <v>197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</row>
    <row r="49" spans="1:14" s="2" customFormat="1" ht="12" customHeight="1">
      <c r="A49" s="11"/>
      <c r="B49" s="188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90"/>
    </row>
    <row r="50" spans="1:14" s="2" customFormat="1" ht="12" customHeight="1">
      <c r="A50" s="11"/>
      <c r="B50" s="191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s="2" customFormat="1" ht="12" customHeight="1">
      <c r="A51" s="11"/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3"/>
    </row>
    <row r="52" spans="1:14" s="2" customFormat="1" ht="12" customHeight="1">
      <c r="A52" s="11"/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</row>
    <row r="53" spans="1:14" s="2" customFormat="1" ht="12" customHeight="1">
      <c r="A53" s="11"/>
      <c r="B53" s="214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215"/>
    </row>
    <row r="54" spans="1:14" s="2" customFormat="1" ht="12" customHeight="1">
      <c r="A54" s="11"/>
      <c r="B54" s="231" t="s">
        <v>205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3"/>
    </row>
    <row r="55" spans="2:15" s="50" customFormat="1" ht="11.25">
      <c r="B55" s="10" t="s">
        <v>161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9" t="s">
        <v>113</v>
      </c>
      <c r="N55" s="170" t="s">
        <v>109</v>
      </c>
      <c r="O55" s="7"/>
    </row>
    <row r="56" spans="2:15" s="52" customFormat="1" ht="21.75" customHeight="1">
      <c r="B56" s="70" t="s">
        <v>75</v>
      </c>
      <c r="C56" s="84" t="s">
        <v>172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16" t="s">
        <v>52</v>
      </c>
      <c r="K56" s="217"/>
      <c r="L56" s="218"/>
      <c r="M56" s="212" t="s">
        <v>53</v>
      </c>
      <c r="N56" s="213"/>
      <c r="O56" s="8"/>
    </row>
    <row r="57" spans="2:15" s="50" customFormat="1" ht="22.5" customHeight="1">
      <c r="B57" s="93" t="s">
        <v>54</v>
      </c>
      <c r="C57" s="54">
        <v>-158.6</v>
      </c>
      <c r="D57" s="54">
        <v>-159.6</v>
      </c>
      <c r="E57" s="91" t="s">
        <v>168</v>
      </c>
      <c r="F57" s="54">
        <v>27.3</v>
      </c>
      <c r="G57" s="158">
        <v>25.9</v>
      </c>
      <c r="H57" s="92" t="s">
        <v>165</v>
      </c>
      <c r="I57" s="160">
        <v>0</v>
      </c>
      <c r="J57" s="55" t="s">
        <v>122</v>
      </c>
      <c r="K57" s="174">
        <v>7.2</v>
      </c>
      <c r="L57" s="175"/>
      <c r="M57" s="174" t="s">
        <v>158</v>
      </c>
      <c r="N57" s="179"/>
      <c r="O57" s="7"/>
    </row>
    <row r="58" spans="2:15" s="50" customFormat="1" ht="22.5" customHeight="1">
      <c r="B58" s="93" t="s">
        <v>55</v>
      </c>
      <c r="C58" s="54">
        <v>-153.7</v>
      </c>
      <c r="D58" s="54">
        <v>-154.8</v>
      </c>
      <c r="E58" s="92" t="s">
        <v>125</v>
      </c>
      <c r="F58" s="135">
        <v>21</v>
      </c>
      <c r="G58" s="155">
        <v>23</v>
      </c>
      <c r="H58" s="92" t="s">
        <v>123</v>
      </c>
      <c r="I58" s="160">
        <v>0</v>
      </c>
      <c r="J58" s="55" t="s">
        <v>176</v>
      </c>
      <c r="K58" s="174">
        <v>7.2</v>
      </c>
      <c r="L58" s="175"/>
      <c r="M58" s="174" t="s">
        <v>158</v>
      </c>
      <c r="N58" s="179"/>
      <c r="O58" s="7"/>
    </row>
    <row r="59" spans="2:15" s="50" customFormat="1" ht="22.5" customHeight="1">
      <c r="B59" s="93" t="s">
        <v>179</v>
      </c>
      <c r="C59" s="54">
        <v>-171.3</v>
      </c>
      <c r="D59" s="54">
        <v>-173</v>
      </c>
      <c r="E59" s="92" t="s">
        <v>137</v>
      </c>
      <c r="F59" s="56">
        <v>20</v>
      </c>
      <c r="G59" s="56">
        <v>15</v>
      </c>
      <c r="H59" s="92" t="s">
        <v>156</v>
      </c>
      <c r="I59" s="160">
        <v>0</v>
      </c>
      <c r="J59" s="57" t="s">
        <v>77</v>
      </c>
      <c r="K59" s="174">
        <v>7.2</v>
      </c>
      <c r="L59" s="175"/>
      <c r="M59" s="174" t="s">
        <v>159</v>
      </c>
      <c r="N59" s="179"/>
      <c r="O59" s="7"/>
    </row>
    <row r="60" spans="2:15" s="50" customFormat="1" ht="22.5" customHeight="1">
      <c r="B60" s="93" t="s">
        <v>56</v>
      </c>
      <c r="C60" s="54">
        <v>-117.3</v>
      </c>
      <c r="D60" s="54">
        <v>-119.5</v>
      </c>
      <c r="E60" s="92" t="s">
        <v>138</v>
      </c>
      <c r="F60" s="56">
        <v>40</v>
      </c>
      <c r="G60" s="56">
        <v>40</v>
      </c>
      <c r="H60" s="92" t="s">
        <v>76</v>
      </c>
      <c r="I60" s="160">
        <v>0</v>
      </c>
      <c r="J60" s="55" t="s">
        <v>57</v>
      </c>
      <c r="K60" s="174">
        <v>7.2</v>
      </c>
      <c r="L60" s="175"/>
      <c r="M60" s="174" t="s">
        <v>160</v>
      </c>
      <c r="N60" s="179"/>
      <c r="O60" s="7"/>
    </row>
    <row r="61" spans="2:15" s="50" customFormat="1" ht="22.5" customHeight="1">
      <c r="B61" s="93" t="s">
        <v>58</v>
      </c>
      <c r="C61" s="54">
        <v>37.5</v>
      </c>
      <c r="D61" s="54">
        <v>36.7</v>
      </c>
      <c r="E61" s="92" t="s">
        <v>112</v>
      </c>
      <c r="F61" s="56">
        <v>45</v>
      </c>
      <c r="G61" s="56">
        <v>45</v>
      </c>
      <c r="H61" s="91" t="s">
        <v>174</v>
      </c>
      <c r="I61" s="160">
        <v>1</v>
      </c>
      <c r="J61" s="228" t="s">
        <v>167</v>
      </c>
      <c r="K61" s="243"/>
      <c r="L61" s="244"/>
      <c r="M61" s="244"/>
      <c r="N61" s="245"/>
      <c r="O61" s="7"/>
    </row>
    <row r="62" spans="2:15" s="50" customFormat="1" ht="22.5" customHeight="1">
      <c r="B62" s="93" t="s">
        <v>164</v>
      </c>
      <c r="C62" s="54">
        <v>33.7</v>
      </c>
      <c r="D62" s="54">
        <v>32.5</v>
      </c>
      <c r="E62" s="92" t="s">
        <v>139</v>
      </c>
      <c r="F62" s="56">
        <v>270</v>
      </c>
      <c r="G62" s="160">
        <v>265</v>
      </c>
      <c r="H62" s="91" t="s">
        <v>126</v>
      </c>
      <c r="I62" s="160">
        <v>0</v>
      </c>
      <c r="J62" s="229"/>
      <c r="K62" s="171"/>
      <c r="L62" s="172"/>
      <c r="M62" s="172"/>
      <c r="N62" s="173"/>
      <c r="O62" s="7"/>
    </row>
    <row r="63" spans="2:15" s="50" customFormat="1" ht="22.5" customHeight="1">
      <c r="B63" s="93" t="s">
        <v>59</v>
      </c>
      <c r="C63" s="54">
        <v>31.5</v>
      </c>
      <c r="D63" s="54">
        <v>30.3</v>
      </c>
      <c r="E63" s="92" t="s">
        <v>140</v>
      </c>
      <c r="F63" s="58" t="s">
        <v>184</v>
      </c>
      <c r="G63" s="60" t="s">
        <v>184</v>
      </c>
      <c r="H63" s="91" t="s">
        <v>127</v>
      </c>
      <c r="I63" s="160">
        <v>0</v>
      </c>
      <c r="J63" s="229"/>
      <c r="K63" s="171"/>
      <c r="L63" s="172"/>
      <c r="M63" s="172"/>
      <c r="N63" s="173"/>
      <c r="O63" s="7"/>
    </row>
    <row r="64" spans="2:15" s="50" customFormat="1" ht="22.5" customHeight="1">
      <c r="B64" s="93" t="s">
        <v>60</v>
      </c>
      <c r="C64" s="54">
        <v>30.3</v>
      </c>
      <c r="D64" s="54">
        <v>29.1</v>
      </c>
      <c r="E64" s="92" t="s">
        <v>141</v>
      </c>
      <c r="F64" s="58">
        <v>3</v>
      </c>
      <c r="G64" s="60">
        <v>3</v>
      </c>
      <c r="H64" s="96"/>
      <c r="I64" s="159"/>
      <c r="J64" s="229"/>
      <c r="K64" s="171"/>
      <c r="L64" s="172"/>
      <c r="M64" s="172"/>
      <c r="N64" s="173"/>
      <c r="O64" s="7"/>
    </row>
    <row r="65" spans="2:15" s="50" customFormat="1" ht="22.5" customHeight="1">
      <c r="B65" s="94" t="s">
        <v>94</v>
      </c>
      <c r="C65" s="59">
        <v>0.000114</v>
      </c>
      <c r="D65" s="59">
        <v>9.23E-05</v>
      </c>
      <c r="E65" s="91" t="s">
        <v>61</v>
      </c>
      <c r="F65" s="54">
        <v>21.4</v>
      </c>
      <c r="G65" s="54">
        <v>21</v>
      </c>
      <c r="H65" s="92" t="s">
        <v>163</v>
      </c>
      <c r="I65" s="158">
        <v>0</v>
      </c>
      <c r="J65" s="229"/>
      <c r="K65" s="171"/>
      <c r="L65" s="172"/>
      <c r="M65" s="172"/>
      <c r="N65" s="173"/>
      <c r="O65" s="7"/>
    </row>
    <row r="66" spans="2:15" s="50" customFormat="1" ht="22.5" customHeight="1">
      <c r="B66" s="95" t="s">
        <v>62</v>
      </c>
      <c r="C66" s="71">
        <v>500</v>
      </c>
      <c r="D66" s="167"/>
      <c r="E66" s="97" t="s">
        <v>128</v>
      </c>
      <c r="F66" s="134">
        <v>55.6</v>
      </c>
      <c r="G66" s="160">
        <v>40.5</v>
      </c>
      <c r="H66" s="97" t="s">
        <v>142</v>
      </c>
      <c r="I66" s="161">
        <v>0</v>
      </c>
      <c r="J66" s="230"/>
      <c r="K66" s="180"/>
      <c r="L66" s="181"/>
      <c r="M66" s="181"/>
      <c r="N66" s="182"/>
      <c r="O66" s="7"/>
    </row>
    <row r="67" spans="1:14" s="2" customFormat="1" ht="1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0</v>
      </c>
    </row>
    <row r="73" spans="1:14" s="2" customFormat="1" ht="1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2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3" t="s">
        <v>180</v>
      </c>
      <c r="C75" s="224"/>
      <c r="D75" s="144">
        <v>0</v>
      </c>
      <c r="E75" s="224" t="s">
        <v>96</v>
      </c>
      <c r="F75" s="224"/>
      <c r="G75" s="146">
        <v>0</v>
      </c>
      <c r="H75" s="224" t="s">
        <v>143</v>
      </c>
      <c r="I75" s="224"/>
      <c r="J75" s="144">
        <v>0</v>
      </c>
      <c r="K75" s="224" t="s">
        <v>144</v>
      </c>
      <c r="L75" s="224"/>
      <c r="M75" s="147">
        <v>0</v>
      </c>
      <c r="N75" s="61"/>
      <c r="O75" s="9"/>
    </row>
    <row r="76" spans="2:15" s="50" customFormat="1" ht="18.75" customHeight="1">
      <c r="B76" s="221" t="s">
        <v>99</v>
      </c>
      <c r="C76" s="219"/>
      <c r="D76" s="144">
        <v>0</v>
      </c>
      <c r="E76" s="219" t="s">
        <v>145</v>
      </c>
      <c r="F76" s="219"/>
      <c r="G76" s="146">
        <v>0</v>
      </c>
      <c r="H76" s="219" t="s">
        <v>146</v>
      </c>
      <c r="I76" s="219"/>
      <c r="J76" s="144">
        <v>0</v>
      </c>
      <c r="K76" s="219" t="s">
        <v>147</v>
      </c>
      <c r="L76" s="219"/>
      <c r="M76" s="147">
        <v>0</v>
      </c>
      <c r="N76" s="61"/>
      <c r="O76" s="9"/>
    </row>
    <row r="77" spans="2:15" s="50" customFormat="1" ht="18.75" customHeight="1">
      <c r="B77" s="221" t="s">
        <v>100</v>
      </c>
      <c r="C77" s="219"/>
      <c r="D77" s="144">
        <v>0</v>
      </c>
      <c r="E77" s="219" t="s">
        <v>148</v>
      </c>
      <c r="F77" s="219"/>
      <c r="G77" s="146">
        <v>0</v>
      </c>
      <c r="H77" s="219" t="s">
        <v>111</v>
      </c>
      <c r="I77" s="219"/>
      <c r="J77" s="144">
        <v>0</v>
      </c>
      <c r="K77" s="219" t="s">
        <v>149</v>
      </c>
      <c r="L77" s="219"/>
      <c r="M77" s="147">
        <v>0</v>
      </c>
      <c r="N77" s="61"/>
      <c r="O77" s="9"/>
    </row>
    <row r="78" spans="2:15" s="50" customFormat="1" ht="18.75" customHeight="1">
      <c r="B78" s="221" t="s">
        <v>101</v>
      </c>
      <c r="C78" s="219"/>
      <c r="D78" s="144">
        <v>0</v>
      </c>
      <c r="E78" s="219" t="s">
        <v>150</v>
      </c>
      <c r="F78" s="219"/>
      <c r="G78" s="146">
        <v>0</v>
      </c>
      <c r="H78" s="219" t="s">
        <v>133</v>
      </c>
      <c r="I78" s="219"/>
      <c r="J78" s="144">
        <v>0</v>
      </c>
      <c r="K78" s="219" t="s">
        <v>110</v>
      </c>
      <c r="L78" s="219"/>
      <c r="M78" s="147">
        <v>0</v>
      </c>
      <c r="N78" s="61"/>
      <c r="O78" s="9"/>
    </row>
    <row r="79" spans="2:15" s="50" customFormat="1" ht="18.75" customHeight="1">
      <c r="B79" s="221" t="s">
        <v>102</v>
      </c>
      <c r="C79" s="219"/>
      <c r="D79" s="144">
        <v>0</v>
      </c>
      <c r="E79" s="219" t="s">
        <v>97</v>
      </c>
      <c r="F79" s="219"/>
      <c r="G79" s="146">
        <v>0</v>
      </c>
      <c r="H79" s="219" t="s">
        <v>151</v>
      </c>
      <c r="I79" s="219"/>
      <c r="J79" s="144">
        <v>0</v>
      </c>
      <c r="K79" s="219" t="s">
        <v>134</v>
      </c>
      <c r="L79" s="219"/>
      <c r="M79" s="147">
        <v>0</v>
      </c>
      <c r="N79" s="61"/>
      <c r="O79" s="9"/>
    </row>
    <row r="80" spans="2:15" s="50" customFormat="1" ht="18.75" customHeight="1">
      <c r="B80" s="221" t="s">
        <v>85</v>
      </c>
      <c r="C80" s="219"/>
      <c r="D80" s="144">
        <v>0</v>
      </c>
      <c r="E80" s="219" t="s">
        <v>152</v>
      </c>
      <c r="F80" s="219"/>
      <c r="G80" s="146">
        <v>0</v>
      </c>
      <c r="H80" s="219" t="s">
        <v>135</v>
      </c>
      <c r="I80" s="219"/>
      <c r="J80" s="144">
        <v>0</v>
      </c>
      <c r="K80" s="219" t="s">
        <v>95</v>
      </c>
      <c r="L80" s="219"/>
      <c r="M80" s="147">
        <v>0</v>
      </c>
      <c r="N80" s="61"/>
      <c r="O80" s="9"/>
    </row>
    <row r="81" spans="2:15" s="50" customFormat="1" ht="18.75" customHeight="1">
      <c r="B81" s="221" t="s">
        <v>92</v>
      </c>
      <c r="C81" s="219"/>
      <c r="D81" s="144">
        <v>0</v>
      </c>
      <c r="E81" s="219" t="s">
        <v>153</v>
      </c>
      <c r="F81" s="219"/>
      <c r="G81" s="146">
        <v>0</v>
      </c>
      <c r="H81" s="219" t="s">
        <v>154</v>
      </c>
      <c r="I81" s="219"/>
      <c r="J81" s="144">
        <v>0</v>
      </c>
      <c r="K81" s="219" t="s">
        <v>136</v>
      </c>
      <c r="L81" s="219"/>
      <c r="M81" s="147">
        <v>0</v>
      </c>
      <c r="N81" s="61"/>
      <c r="O81" s="152"/>
    </row>
    <row r="82" spans="2:15" s="50" customFormat="1" ht="18.75" customHeight="1">
      <c r="B82" s="222" t="s">
        <v>93</v>
      </c>
      <c r="C82" s="220"/>
      <c r="D82" s="144">
        <v>0</v>
      </c>
      <c r="E82" s="220" t="s">
        <v>98</v>
      </c>
      <c r="F82" s="220"/>
      <c r="G82" s="146">
        <v>0</v>
      </c>
      <c r="H82" s="220" t="s">
        <v>155</v>
      </c>
      <c r="I82" s="220"/>
      <c r="J82" s="145">
        <v>0</v>
      </c>
      <c r="K82" s="220"/>
      <c r="L82" s="220"/>
      <c r="M82" s="148"/>
      <c r="N82" s="61"/>
      <c r="O82" s="9"/>
    </row>
    <row r="83" spans="10:15" s="50" customFormat="1" ht="14.25" customHeight="1">
      <c r="J83" s="137"/>
      <c r="K83" s="136"/>
      <c r="L83" s="81"/>
      <c r="M83" s="82"/>
      <c r="N83" s="61"/>
      <c r="O83" s="9"/>
    </row>
    <row r="84" spans="2:15" s="50" customFormat="1" ht="12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34" t="s">
        <v>196</v>
      </c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6"/>
      <c r="O85" s="7"/>
    </row>
    <row r="86" spans="2:15" s="50" customFormat="1" ht="12" customHeight="1">
      <c r="B86" s="176" t="s">
        <v>201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0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0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0" customFormat="1" ht="12" customHeight="1">
      <c r="B89" s="17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7"/>
      <c r="O89" s="7"/>
    </row>
    <row r="90" spans="2:15" s="50" customFormat="1" ht="12" customHeight="1">
      <c r="B90" s="17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7"/>
      <c r="O90" s="7"/>
    </row>
    <row r="91" spans="2:15" s="50" customFormat="1" ht="12" customHeight="1">
      <c r="B91" s="17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7"/>
      <c r="O91" s="7"/>
    </row>
    <row r="92" spans="2:15" s="50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0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0" customFormat="1" ht="12" customHeight="1">
      <c r="B94" s="225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0" customFormat="1" ht="12" customHeight="1">
      <c r="B95" s="225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0" customFormat="1" ht="12" customHeight="1">
      <c r="B96" s="225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0" customFormat="1" ht="12" customHeight="1">
      <c r="B97" s="225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0" customFormat="1" ht="12" customHeight="1">
      <c r="B98" s="225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0" customFormat="1" ht="12" customHeight="1">
      <c r="B99" s="225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0" customFormat="1" ht="12" customHeight="1">
      <c r="B100" s="237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9"/>
      <c r="O100" s="7"/>
    </row>
  </sheetData>
  <sheetProtection/>
  <mergeCells count="132"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L25:N25"/>
    <mergeCell ref="L26:N26"/>
    <mergeCell ref="F26:H26"/>
    <mergeCell ref="I35:J35"/>
    <mergeCell ref="G35:H35"/>
    <mergeCell ref="E37:F37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E38:F38"/>
    <mergeCell ref="B35:B41"/>
    <mergeCell ref="G40:H40"/>
    <mergeCell ref="G36:H36"/>
    <mergeCell ref="E39:F39"/>
    <mergeCell ref="G37:H37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KMTNetSSO</cp:lastModifiedBy>
  <cp:lastPrinted>2024-01-23T19:23:19Z</cp:lastPrinted>
  <dcterms:created xsi:type="dcterms:W3CDTF">2015-02-04T05:26:32Z</dcterms:created>
  <dcterms:modified xsi:type="dcterms:W3CDTF">2024-02-29T20:34:00Z</dcterms:modified>
  <cp:category/>
  <cp:version/>
  <cp:contentType/>
  <cp:contentStatus/>
</cp:coreProperties>
</file>