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<sst xmlns="http://schemas.openxmlformats.org/spreadsheetml/2006/main" count="223" uniqueCount="210">
  <si>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</si>
  <si>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</si>
  <si>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</si>
  <si>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</si>
  <si>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</si>
  <si>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</si>
  <si>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</si>
  <si>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</si>
  <si>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</si>
  <si>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</si>
  <si>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</si>
  <si>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</si>
  <si>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</si>
  <si>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</si>
  <si>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</si>
  <si>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</si>
  <si>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</si>
  <si>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</si>
  <si>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</si>
  <si>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</si>
  <si>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</si>
  <si>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</si>
  <si>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</si>
  <si>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</si>
  <si>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</si>
  <si>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</si>
  <si>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</si>
  <si>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</si>
  <si>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</si>
  <si>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</si>
  <si>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</si>
  <si>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</si>
  <si>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</si>
  <si>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</si>
  <si>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</si>
  <si>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</si>
  <si>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</si>
  <si>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</si>
  <si>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</si>
  <si>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</si>
  <si>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</si>
  <si>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</si>
  <si>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</si>
  <si>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</si>
  <si>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</si>
  <si>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</si>
  <si>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</si>
  <si>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</si>
  <si>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</si>
  <si>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</si>
  <si>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</si>
  <si>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</si>
  <si>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</si>
  <si>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</si>
  <si>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</si>
  <si>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</si>
  <si>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</si>
  <si>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</si>
  <si>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</si>
  <si>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</si>
  <si>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</si>
  <si>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</si>
  <si>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</si>
  <si>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</si>
  <si>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</si>
  <si>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</si>
  <si>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</si>
  <si>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</si>
  <si>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</si>
  <si>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</si>
  <si>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</si>
  <si>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</si>
  <si>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</si>
  <si>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</si>
  <si>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</si>
  <si>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</si>
  <si>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</si>
  <si>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</si>
  <si>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</si>
  <si>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</si>
  <si>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</si>
  <si>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</si>
  <si>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</si>
  <si>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</si>
  <si>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</si>
  <si>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</si>
  <si>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</si>
  <si>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</si>
  <si>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</si>
  <si>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</si>
  <si>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</si>
  <si>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</si>
  <si>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</si>
  <si>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</si>
  <si>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</si>
  <si>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</si>
  <si>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</si>
  <si>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</si>
  <si>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</si>
  <si>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</si>
  <si>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</si>
  <si>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</si>
  <si>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</si>
  <si>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</si>
  <si>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</si>
  <si>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</si>
  <si>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</si>
  <si>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</si>
  <si>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</si>
  <si>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</si>
  <si>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</si>
  <si>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</si>
  <si>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</si>
  <si>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</si>
  <si>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</si>
  <si>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</si>
  <si>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</si>
  <si>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</si>
  <si>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</si>
  <si>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</si>
  <si>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</si>
  <si>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</si>
  <si>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</si>
  <si>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</si>
  <si>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</si>
  <si>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</si>
  <si>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</si>
  <si>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</si>
  <si>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</si>
  <si>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</si>
  <si>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</si>
  <si>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</si>
  <si>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</si>
  <si>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</si>
  <si>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</si>
  <si>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</si>
  <si>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</si>
  <si>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</si>
  <si>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</si>
  <si>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</si>
  <si>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</si>
  <si>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</si>
  <si>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</si>
  <si>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</si>
  <si>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</si>
  <si>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</si>
  <si>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</si>
  <si>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</si>
  <si>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</si>
  <si>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</si>
  <si>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</si>
  <si>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</si>
  <si>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</si>
  <si>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</si>
  <si>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</si>
  <si>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</si>
  <si>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</si>
  <si>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</si>
  <si>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</si>
  <si>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</si>
  <si>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</si>
  <si>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</si>
  <si>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</si>
  <si>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</si>
  <si>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</si>
  <si>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</si>
  <si>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</si>
  <si>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</si>
  <si>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</si>
  <si>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</si>
  <si>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</si>
  <si>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</si>
  <si>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</si>
  <si>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</si>
  <si>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</si>
  <si>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</si>
  <si>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</si>
  <si>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</si>
  <si>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</si>
  <si>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</si>
  <si>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</si>
  <si>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</si>
  <si>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</si>
  <si>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</si>
  <si>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</si>
  <si>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</si>
  <si>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</si>
  <si>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</si>
  <si>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</si>
  <si>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</si>
  <si>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</si>
  <si>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</si>
  <si>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</si>
  <si>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</si>
  <si>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</si>
  <si>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김예은</t>
  </si>
  <si>
    <t>TMT</t>
  </si>
  <si>
    <t>KAMP</t>
  </si>
  <si>
    <t>ENG-KSP</t>
  </si>
  <si>
    <t>7s/k27k 9s/24k 12s/23k</t>
  </si>
  <si>
    <t>12s/29k 14s/25k 17s/23k</t>
  </si>
  <si>
    <t>E_053548-053557 초점확인 영상</t>
  </si>
  <si>
    <t>ESE</t>
  </si>
  <si>
    <t>SSE</t>
  </si>
  <si>
    <t>NNE</t>
  </si>
  <si>
    <t>35s/28k 24s/25k 19s/26k</t>
  </si>
  <si>
    <t>25s/26k 17s/24k 12s/25k</t>
  </si>
  <si>
    <t>관측 중반부터 시상이 급격히 퍼지기 시작하다가 UT17시쯤부터 시상이 좋아짐</t>
  </si>
  <si>
    <t>월령 40%이상으로 방풍막 연결</t>
  </si>
  <si>
    <t>[12:55] 라리탄과 연결끊김/ 라리탄 장비 재시작 후 정상화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</si>
</sst>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vertical="center"/>
    </xf>
    <xf numFmtId="0" fontId="92" fillId="0" borderId="3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0" xfId="0" applyFont="1" applyFill="1" applyBorder="1" applyAlignment="1">
      <alignment/>
    </xf>
    <xf numFmtId="0" fontId="85" fillId="0" borderId="31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/>
    </xf>
    <xf numFmtId="0" fontId="91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49" fontId="82" fillId="0" borderId="38" xfId="0" applyNumberFormat="1" applyFont="1" applyFill="1" applyBorder="1" applyAlignment="1">
      <alignment horizontal="center" vertical="center"/>
    </xf>
    <xf numFmtId="175" fontId="82" fillId="34" borderId="39" xfId="0" applyNumberFormat="1" applyFont="1" applyFill="1" applyBorder="1" applyAlignment="1">
      <alignment horizontal="center" vertical="center"/>
    </xf>
    <xf numFmtId="175" fontId="82" fillId="34" borderId="40" xfId="0" applyNumberFormat="1" applyFont="1" applyFill="1" applyBorder="1" applyAlignment="1">
      <alignment horizontal="center" vertical="center"/>
    </xf>
    <xf numFmtId="0" fontId="82" fillId="36" borderId="41" xfId="0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36" borderId="43" xfId="0" applyNumberFormat="1" applyFont="1" applyFill="1" applyBorder="1" applyAlignment="1">
      <alignment horizontal="center" vertical="center"/>
    </xf>
    <xf numFmtId="175" fontId="82" fillId="36" borderId="44" xfId="0" applyNumberFormat="1" applyFont="1" applyFill="1" applyBorder="1" applyAlignment="1">
      <alignment horizontal="center" vertical="center"/>
    </xf>
    <xf numFmtId="175" fontId="82" fillId="0" borderId="45" xfId="0" applyNumberFormat="1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175" fontId="82" fillId="34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9" xfId="0" applyNumberFormat="1" applyFont="1" applyFill="1" applyBorder="1" applyAlignment="1">
      <alignment horizontal="center" vertical="center"/>
    </xf>
    <xf numFmtId="175" fontId="82" fillId="38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39" borderId="52" xfId="0" applyNumberFormat="1" applyFont="1" applyFill="1" applyBorder="1" applyAlignment="1">
      <alignment horizontal="center" vertical="center"/>
    </xf>
    <xf numFmtId="175" fontId="82" fillId="39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40" borderId="55" xfId="0" applyNumberFormat="1" applyFont="1" applyFill="1" applyBorder="1" applyAlignment="1">
      <alignment horizontal="center" vertical="center"/>
    </xf>
    <xf numFmtId="175" fontId="82" fillId="40" borderId="56" xfId="0" applyNumberFormat="1" applyFont="1" applyFill="1" applyBorder="1" applyAlignment="1">
      <alignment horizontal="center" vertical="center"/>
    </xf>
    <xf numFmtId="175" fontId="82" fillId="36" borderId="57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8" xfId="0" applyFont="1" applyFill="1" applyBorder="1" applyAlignment="1">
      <alignment horizontal="center" vertical="center"/>
    </xf>
    <xf numFmtId="1" fontId="82" fillId="0" borderId="59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5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185" fontId="94" fillId="34" borderId="65" xfId="0" applyNumberFormat="1" applyFont="1" applyFill="1" applyBorder="1" applyAlignment="1">
      <alignment horizontal="center" vertical="center" wrapText="1"/>
    </xf>
    <xf numFmtId="185" fontId="94" fillId="34" borderId="67" xfId="0" applyNumberFormat="1" applyFont="1" applyFill="1" applyBorder="1" applyAlignment="1">
      <alignment horizontal="center" vertical="center"/>
    </xf>
    <xf numFmtId="185" fontId="94" fillId="34" borderId="68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9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70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70" xfId="0" applyNumberFormat="1" applyFont="1" applyFill="1" applyBorder="1" applyAlignment="1">
      <alignment horizontal="center" vertical="center"/>
    </xf>
    <xf numFmtId="20" fontId="82" fillId="34" borderId="7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2" xfId="0" applyNumberFormat="1" applyFont="1" applyBorder="1" applyAlignment="1">
      <alignment horizontal="center" vertical="center"/>
    </xf>
    <xf numFmtId="0" fontId="92" fillId="0" borderId="73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4" xfId="0" applyNumberFormat="1" applyFont="1" applyBorder="1" applyAlignment="1">
      <alignment horizontal="left" vertical="center" wrapText="1"/>
    </xf>
    <xf numFmtId="0" fontId="91" fillId="0" borderId="75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91" fillId="0" borderId="76" xfId="0" applyFont="1" applyBorder="1" applyAlignment="1">
      <alignment horizontal="center" vertical="center" wrapText="1"/>
    </xf>
    <xf numFmtId="0" fontId="91" fillId="0" borderId="66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4" xfId="33" applyNumberFormat="1" applyFont="1" applyFill="1" applyBorder="1" applyAlignment="1" quotePrefix="1">
      <alignment horizontal="left" vertical="center" wrapText="1"/>
      <protection/>
    </xf>
    <xf numFmtId="0" fontId="6" fillId="42" borderId="77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0" fontId="91" fillId="0" borderId="65" xfId="0" applyFont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7" fillId="0" borderId="80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1" xfId="0" applyNumberFormat="1" applyFont="1" applyFill="1" applyBorder="1" applyAlignment="1">
      <alignment horizontal="center" vertical="center" wrapText="1"/>
    </xf>
    <xf numFmtId="16" fontId="97" fillId="41" borderId="20" xfId="0" applyNumberFormat="1" applyFont="1" applyFill="1" applyBorder="1" applyAlignment="1">
      <alignment vertical="center" wrapText="1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4" xfId="33" applyNumberFormat="1" applyFont="1" applyFill="1" applyBorder="1" applyAlignment="1">
      <alignment horizontal="left" vertical="center" wrapText="1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6" fillId="42" borderId="87" xfId="33" applyNumberFormat="1" applyFont="1" applyFill="1" applyBorder="1" applyAlignment="1">
      <alignment horizontal="left" vertical="center"/>
      <protection/>
    </xf>
    <xf numFmtId="0" fontId="92" fillId="0" borderId="35" xfId="0" applyNumberFormat="1" applyFont="1" applyBorder="1" applyAlignment="1">
      <alignment horizontal="left" vertical="center" wrapText="1"/>
    </xf>
    <xf numFmtId="0" fontId="92" fillId="0" borderId="79" xfId="0" applyNumberFormat="1" applyFont="1" applyBorder="1" applyAlignment="1">
      <alignment horizontal="left" vertical="center"/>
    </xf>
    <xf numFmtId="0" fontId="92" fillId="0" borderId="88" xfId="0" applyNumberFormat="1" applyFont="1" applyBorder="1" applyAlignment="1">
      <alignment horizontal="left" vertical="center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3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5" xfId="0" applyFont="1" applyFill="1" applyBorder="1" applyAlignment="1">
      <alignment horizontal="center" vertical="center"/>
    </xf>
    <xf numFmtId="0" fontId="91" fillId="0" borderId="96" xfId="0" applyFont="1" applyBorder="1" applyAlignment="1">
      <alignment horizontal="center" vertical="center" wrapText="1"/>
    </xf>
    <xf numFmtId="0" fontId="91" fillId="0" borderId="97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7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8" xfId="33" applyNumberFormat="1" applyFont="1" applyFill="1" applyBorder="1" applyAlignment="1">
      <alignment horizontal="left" vertical="center"/>
      <protection/>
    </xf>
    <xf numFmtId="21" fontId="6" fillId="42" borderId="77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8" xfId="33" applyNumberFormat="1" applyFont="1" applyFill="1" applyBorder="1" applyAlignment="1">
      <alignment horizontal="left" vertical="center"/>
      <protection/>
    </xf>
    <xf numFmtId="0" fontId="83" fillId="0" borderId="100" xfId="0" applyFont="1" applyBorder="1" applyAlignment="1">
      <alignment horizontal="center" vertical="center"/>
    </xf>
    <xf numFmtId="0" fontId="83" fillId="0" borderId="101" xfId="0" applyFont="1" applyBorder="1" applyAlignment="1">
      <alignment horizontal="center" vertical="center"/>
    </xf>
    <xf numFmtId="0" fontId="83" fillId="0" borderId="102" xfId="0" applyFont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40">
      <selection activeCell="B46" sqref="B46:N46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45314</v>
      </c>
      <c r="D3" s="234"/>
      <c r="E3" s="12"/>
      <c r="F3" s="12"/>
      <c r="G3" s="12"/>
      <c r="H3" s="11"/>
      <c r="I3" s="11"/>
      <c r="J3" s="11"/>
      <c r="K3" s="104" t="s">
        <v>37</v>
      </c>
      <c r="L3" s="155">
        <f>(M31-(M32+M33))/M31*100</f>
        <v>100</v>
      </c>
      <c r="M3" s="105" t="s">
        <v>38</v>
      </c>
      <c r="N3" s="15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8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0.4465277777777778</v>
      </c>
      <c r="D9" s="165">
        <v>3</v>
      </c>
      <c r="E9" s="165">
        <v>19.7</v>
      </c>
      <c r="F9" s="165">
        <v>58</v>
      </c>
      <c r="G9" s="41" t="s">
        <v>202</v>
      </c>
      <c r="H9" s="26">
        <v>6.1</v>
      </c>
      <c r="I9" s="27">
        <v>93.1</v>
      </c>
      <c r="J9" s="28">
        <v>0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2.1</v>
      </c>
      <c r="E10" s="26">
        <v>17.4</v>
      </c>
      <c r="F10" s="26">
        <v>63.1</v>
      </c>
      <c r="G10" s="41" t="s">
        <v>203</v>
      </c>
      <c r="H10" s="32">
        <v>2.2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0.7444444444444445</v>
      </c>
      <c r="D11" s="32">
        <v>1.6</v>
      </c>
      <c r="E11" s="32">
        <v>18.2</v>
      </c>
      <c r="F11" s="32">
        <v>66.3</v>
      </c>
      <c r="G11" s="167" t="s">
        <v>204</v>
      </c>
      <c r="H11" s="32">
        <v>6.1</v>
      </c>
      <c r="I11" s="11"/>
      <c r="J11" s="156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24.297916666666666</v>
      </c>
      <c r="D12" s="35">
        <f>AVERAGE(D9:D11)</f>
        <v>2.233333333333333</v>
      </c>
      <c r="E12" s="35">
        <f>AVERAGE(E9:E11)</f>
        <v>18.433333333333334</v>
      </c>
      <c r="F12" s="36">
        <f>AVERAGE(F9:F11)</f>
        <v>62.46666666666666</v>
      </c>
      <c r="G12" s="11"/>
      <c r="H12" s="37">
        <f>AVERAGE(H9:H11)</f>
        <v>4.8</v>
      </c>
      <c r="I12" s="11"/>
      <c r="J12" s="38">
        <f>AVERAGE(J9:J11)</f>
        <v>0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8"/>
      <c r="I14" s="158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51" t="s">
        <v>169</v>
      </c>
      <c r="D16" s="151" t="s">
        <v>177</v>
      </c>
      <c r="E16" s="166" t="s">
        <v>196</v>
      </c>
      <c r="F16" s="166" t="s">
        <v>197</v>
      </c>
      <c r="G16" s="152" t="s">
        <v>198</v>
      </c>
      <c r="H16" s="151" t="s">
        <v>196</v>
      </c>
      <c r="I16" s="151" t="s">
        <v>177</v>
      </c>
      <c r="J16" s="151"/>
      <c r="K16" s="151"/>
      <c r="L16" s="151"/>
      <c r="M16" s="151"/>
      <c r="N16" s="151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0.3840277777777778</v>
      </c>
      <c r="D17" s="25">
        <v>0.3854166666666667</v>
      </c>
      <c r="E17" s="25">
        <v>0.4270833333333333</v>
      </c>
      <c r="F17" s="25">
        <v>0.4479166666666667</v>
      </c>
      <c r="G17" s="25">
        <v>0.5097222222222222</v>
      </c>
      <c r="H17" s="25">
        <v>0.7472222222222222</v>
      </c>
      <c r="I17" s="25">
        <v>0.7791666666666667</v>
      </c>
      <c r="J17" s="25"/>
      <c r="K17" s="25"/>
      <c r="L17" s="25"/>
      <c r="M17" s="25"/>
      <c r="N17" s="25">
        <v>0.7958333333333334</v>
      </c>
    </row>
    <row r="18" spans="1:14" s="2" customFormat="1" ht="13.5" customHeight="1">
      <c r="A18" s="11"/>
      <c r="B18" s="62" t="s">
        <v>12</v>
      </c>
      <c r="C18" s="41">
        <v>53534</v>
      </c>
      <c r="D18" s="41">
        <v>53535</v>
      </c>
      <c r="E18" s="41">
        <v>53558</v>
      </c>
      <c r="F18" s="41">
        <v>53570</v>
      </c>
      <c r="G18" s="41">
        <v>53611</v>
      </c>
      <c r="H18" s="41">
        <v>53764</v>
      </c>
      <c r="I18" s="41">
        <v>53776</v>
      </c>
      <c r="J18" s="41"/>
      <c r="K18" s="41"/>
      <c r="L18" s="41"/>
      <c r="M18" s="41"/>
      <c r="N18" s="41">
        <v>53788</v>
      </c>
    </row>
    <row r="19" spans="1:14" s="2" customFormat="1" ht="13.5" customHeight="1" thickBot="1">
      <c r="A19" s="11"/>
      <c r="B19" s="63" t="s">
        <v>13</v>
      </c>
      <c r="C19" s="130"/>
      <c r="D19" s="42">
        <v>53547</v>
      </c>
      <c r="E19" s="42">
        <v>53569</v>
      </c>
      <c r="F19" s="42">
        <v>53610</v>
      </c>
      <c r="G19" s="42">
        <v>53763</v>
      </c>
      <c r="H19" s="42">
        <v>53775</v>
      </c>
      <c r="I19" s="42">
        <v>53787</v>
      </c>
      <c r="J19" s="42"/>
      <c r="K19" s="42"/>
      <c r="L19" s="42"/>
      <c r="M19" s="42"/>
      <c r="N19" s="134"/>
    </row>
    <row r="20" spans="1:14" s="2" customFormat="1" ht="13.5" customHeight="1" thickBot="1">
      <c r="A20" s="11"/>
      <c r="B20" s="131" t="s">
        <v>116</v>
      </c>
      <c r="C20" s="132"/>
      <c r="D20" s="133">
        <f aca="true" t="shared" si="0" ref="D20:J20">IF(ISNUMBER(D18),D19-D18+1,"")</f>
        <v>13</v>
      </c>
      <c r="E20" s="43">
        <f>IF(ISNUMBER(E18),E19-E18+1,"")</f>
        <v>12</v>
      </c>
      <c r="F20" s="43">
        <f>IF(ISNUMBER(F18),F19-F18+1,"")</f>
        <v>41</v>
      </c>
      <c r="G20" s="43">
        <f t="shared" si="0"/>
        <v>153</v>
      </c>
      <c r="H20" s="43">
        <f>IF(ISNUMBER(H18),H19-H18+1,"")</f>
        <v>12</v>
      </c>
      <c r="I20" s="43">
        <f t="shared" si="0"/>
        <v>12</v>
      </c>
      <c r="J20" s="43">
        <f t="shared" si="0"/>
      </c>
      <c r="K20" s="43">
        <f>IF(ISNUMBER(K18),K19-K18+1,"")</f>
      </c>
      <c r="L20" s="43">
        <f>IF(ISNUMBER(L18),L19-L18+1,"")</f>
      </c>
      <c r="M20" s="135">
        <f>IF(ISNUMBER(M18),M19-M18+1,"")</f>
      </c>
      <c r="N20" s="132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1" t="s">
        <v>183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70" t="s">
        <v>8</v>
      </c>
      <c r="J22" s="75" t="s">
        <v>9</v>
      </c>
      <c r="K22" s="75" t="s">
        <v>80</v>
      </c>
      <c r="L22" s="199" t="s">
        <v>175</v>
      </c>
      <c r="M22" s="200"/>
      <c r="N22" s="201"/>
    </row>
    <row r="23" spans="1:14" s="2" customFormat="1" ht="18.75" customHeight="1">
      <c r="A23" s="11"/>
      <c r="B23" s="242"/>
      <c r="C23" s="153">
        <v>0.39999999999999997</v>
      </c>
      <c r="D23" s="153">
        <v>0.40208333333333335</v>
      </c>
      <c r="E23" s="20" t="s">
        <v>83</v>
      </c>
      <c r="F23" s="195" t="s">
        <v>199</v>
      </c>
      <c r="G23" s="196"/>
      <c r="H23" s="197"/>
      <c r="I23" s="164">
        <v>0.7791666666666667</v>
      </c>
      <c r="J23" s="153">
        <v>0.78125</v>
      </c>
      <c r="K23" s="20" t="s">
        <v>187</v>
      </c>
      <c r="L23" s="195" t="s">
        <v>205</v>
      </c>
      <c r="M23" s="196"/>
      <c r="N23" s="197"/>
    </row>
    <row r="24" spans="1:14" s="2" customFormat="1" ht="18.75" customHeight="1">
      <c r="A24" s="11"/>
      <c r="B24" s="242"/>
      <c r="C24" s="77"/>
      <c r="D24" s="77"/>
      <c r="E24" s="77" t="s">
        <v>186</v>
      </c>
      <c r="F24" s="195"/>
      <c r="G24" s="196"/>
      <c r="H24" s="197"/>
      <c r="I24" s="164"/>
      <c r="J24" s="153"/>
      <c r="K24" s="78" t="s">
        <v>185</v>
      </c>
      <c r="L24" s="195"/>
      <c r="M24" s="196"/>
      <c r="N24" s="197"/>
    </row>
    <row r="25" spans="1:14" s="2" customFormat="1" ht="18.75" customHeight="1">
      <c r="A25" s="11" t="s">
        <v>82</v>
      </c>
      <c r="B25" s="242"/>
      <c r="C25" s="153">
        <v>0.4041666666666666</v>
      </c>
      <c r="D25" s="153">
        <v>0.40625</v>
      </c>
      <c r="E25" s="20" t="s">
        <v>185</v>
      </c>
      <c r="F25" s="195" t="s">
        <v>200</v>
      </c>
      <c r="G25" s="196"/>
      <c r="H25" s="197"/>
      <c r="I25" s="164">
        <v>0.7840277777777778</v>
      </c>
      <c r="J25" s="153">
        <v>0.7861111111111111</v>
      </c>
      <c r="K25" s="20" t="s">
        <v>186</v>
      </c>
      <c r="L25" s="195" t="s">
        <v>206</v>
      </c>
      <c r="M25" s="196"/>
      <c r="N25" s="197"/>
    </row>
    <row r="26" spans="1:14" s="2" customFormat="1" ht="18.75" customHeight="1">
      <c r="A26" s="11"/>
      <c r="B26" s="243"/>
      <c r="C26" s="153"/>
      <c r="D26" s="153"/>
      <c r="E26" s="153" t="s">
        <v>187</v>
      </c>
      <c r="F26" s="195"/>
      <c r="G26" s="196"/>
      <c r="H26" s="197"/>
      <c r="I26" s="164"/>
      <c r="J26" s="153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8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8"/>
    </row>
    <row r="29" spans="1:14" s="2" customFormat="1" ht="13.5" customHeight="1">
      <c r="A29" s="11"/>
      <c r="B29" s="100"/>
      <c r="C29" s="107" t="s">
        <v>16</v>
      </c>
      <c r="D29" s="108" t="s">
        <v>188</v>
      </c>
      <c r="E29" s="108" t="s">
        <v>189</v>
      </c>
      <c r="F29" s="108" t="s">
        <v>190</v>
      </c>
      <c r="G29" s="108" t="s">
        <v>191</v>
      </c>
      <c r="H29" s="108" t="s">
        <v>192</v>
      </c>
      <c r="I29" s="108" t="s">
        <v>193</v>
      </c>
      <c r="J29" s="108" t="s">
        <v>194</v>
      </c>
      <c r="K29" s="108" t="s">
        <v>28</v>
      </c>
      <c r="L29" s="109" t="s">
        <v>29</v>
      </c>
      <c r="M29" s="112" t="s">
        <v>30</v>
      </c>
      <c r="N29" s="117" t="s">
        <v>41</v>
      </c>
    </row>
    <row r="30" spans="1:14" s="2" customFormat="1" ht="13.5" customHeight="1">
      <c r="A30" s="11"/>
      <c r="B30" s="101" t="s">
        <v>121</v>
      </c>
      <c r="C30" s="119"/>
      <c r="D30" s="120"/>
      <c r="E30" s="120"/>
      <c r="F30" s="120">
        <v>0.0625</v>
      </c>
      <c r="G30" s="120"/>
      <c r="H30" s="120"/>
      <c r="I30" s="120"/>
      <c r="J30" s="120"/>
      <c r="K30" s="120"/>
      <c r="L30" s="121"/>
      <c r="M30" s="113">
        <f>SUM(C30:L30)</f>
        <v>0.0625</v>
      </c>
      <c r="N30" s="122">
        <v>0.2347222222222222</v>
      </c>
    </row>
    <row r="31" spans="1:14" s="2" customFormat="1" ht="13.5" customHeight="1">
      <c r="A31" s="11"/>
      <c r="B31" s="102" t="s">
        <v>34</v>
      </c>
      <c r="C31" s="110"/>
      <c r="D31" s="31">
        <v>0.23750000000000002</v>
      </c>
      <c r="E31" s="31"/>
      <c r="F31" s="31">
        <v>0.0625</v>
      </c>
      <c r="G31" s="31"/>
      <c r="H31" s="31"/>
      <c r="I31" s="31">
        <v>0.034027777777777775</v>
      </c>
      <c r="J31" s="31"/>
      <c r="K31" s="31"/>
      <c r="L31" s="111"/>
      <c r="M31" s="114">
        <f>SUM(C31:L31)</f>
        <v>0.3340277777777778</v>
      </c>
      <c r="N31" s="118"/>
    </row>
    <row r="32" spans="1:15" s="2" customFormat="1" ht="13.5" customHeight="1">
      <c r="A32" s="11"/>
      <c r="B32" s="103" t="s">
        <v>35</v>
      </c>
      <c r="C32" s="126"/>
      <c r="D32" s="127"/>
      <c r="E32" s="127"/>
      <c r="F32" s="127"/>
      <c r="G32" s="127"/>
      <c r="H32" s="127"/>
      <c r="I32" s="127"/>
      <c r="J32" s="127"/>
      <c r="K32" s="127"/>
      <c r="L32" s="128"/>
      <c r="M32" s="129">
        <f>SUM(C32:L32)</f>
        <v>0</v>
      </c>
      <c r="N32" s="116"/>
      <c r="O32" s="4"/>
    </row>
    <row r="33" spans="1:15" s="2" customFormat="1" ht="13.5" customHeight="1" thickBot="1">
      <c r="A33" s="11"/>
      <c r="B33" s="106" t="s">
        <v>36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115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0" t="s">
        <v>157</v>
      </c>
      <c r="C35" s="181"/>
      <c r="D35" s="180"/>
      <c r="E35" s="198"/>
      <c r="F35" s="180"/>
      <c r="G35" s="198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1"/>
      <c r="C36" s="179"/>
      <c r="D36" s="180"/>
      <c r="E36" s="198"/>
      <c r="F36" s="180"/>
      <c r="G36" s="181"/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1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1"/>
      <c r="C38" s="179"/>
      <c r="D38" s="180"/>
      <c r="E38" s="198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1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1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2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201</v>
      </c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3"/>
    </row>
    <row r="45" spans="1:14" s="2" customFormat="1" ht="12" customHeight="1">
      <c r="A45" s="158"/>
      <c r="B45" s="182" t="s">
        <v>209</v>
      </c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3"/>
    </row>
    <row r="46" spans="1:14" s="2" customFormat="1" ht="12" customHeight="1">
      <c r="A46" s="11"/>
      <c r="B46" s="182" t="s">
        <v>207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4"/>
    </row>
    <row r="47" spans="1:14" s="2" customFormat="1" ht="12" customHeight="1">
      <c r="A47" s="11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238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185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</row>
    <row r="54" spans="1:14" s="2" customFormat="1" ht="12" customHeight="1">
      <c r="A54" s="11"/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113</v>
      </c>
      <c r="N55" s="84" t="s">
        <v>109</v>
      </c>
      <c r="O55" s="7"/>
    </row>
    <row r="56" spans="2:15" s="52" customFormat="1" ht="21.75" customHeight="1">
      <c r="B56" s="70" t="s">
        <v>75</v>
      </c>
      <c r="C56" s="85" t="s">
        <v>172</v>
      </c>
      <c r="D56" s="85" t="s">
        <v>49</v>
      </c>
      <c r="E56" s="88" t="s">
        <v>118</v>
      </c>
      <c r="F56" s="85" t="s">
        <v>48</v>
      </c>
      <c r="G56" s="89" t="s">
        <v>49</v>
      </c>
      <c r="H56" s="89" t="s">
        <v>50</v>
      </c>
      <c r="I56" s="89" t="s">
        <v>51</v>
      </c>
      <c r="J56" s="227" t="s">
        <v>52</v>
      </c>
      <c r="K56" s="228"/>
      <c r="L56" s="229"/>
      <c r="M56" s="224" t="s">
        <v>53</v>
      </c>
      <c r="N56" s="225"/>
      <c r="O56" s="8"/>
    </row>
    <row r="57" spans="2:15" s="50" customFormat="1" ht="22.5" customHeight="1">
      <c r="B57" s="94" t="s">
        <v>54</v>
      </c>
      <c r="C57" s="54">
        <v>-158.9</v>
      </c>
      <c r="D57" s="54">
        <v>-160.3</v>
      </c>
      <c r="E57" s="92" t="s">
        <v>168</v>
      </c>
      <c r="F57" s="54">
        <v>26.1</v>
      </c>
      <c r="G57" s="160">
        <v>24.3</v>
      </c>
      <c r="H57" s="93" t="s">
        <v>165</v>
      </c>
      <c r="I57" s="162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4" t="s">
        <v>55</v>
      </c>
      <c r="C58" s="54">
        <v>-154.3</v>
      </c>
      <c r="D58" s="54">
        <v>-155.7</v>
      </c>
      <c r="E58" s="93" t="s">
        <v>125</v>
      </c>
      <c r="F58" s="137">
        <v>24</v>
      </c>
      <c r="G58" s="157">
        <v>29</v>
      </c>
      <c r="H58" s="93" t="s">
        <v>123</v>
      </c>
      <c r="I58" s="162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4" t="s">
        <v>179</v>
      </c>
      <c r="C59" s="54">
        <v>-168.4</v>
      </c>
      <c r="D59" s="54">
        <v>-182.3</v>
      </c>
      <c r="E59" s="93" t="s">
        <v>137</v>
      </c>
      <c r="F59" s="56">
        <v>20</v>
      </c>
      <c r="G59" s="56">
        <v>15</v>
      </c>
      <c r="H59" s="93" t="s">
        <v>156</v>
      </c>
      <c r="I59" s="162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4" t="s">
        <v>56</v>
      </c>
      <c r="C60" s="54">
        <v>-119.3</v>
      </c>
      <c r="D60" s="54">
        <v>-123</v>
      </c>
      <c r="E60" s="93" t="s">
        <v>138</v>
      </c>
      <c r="F60" s="56">
        <v>45</v>
      </c>
      <c r="G60" s="56">
        <v>40</v>
      </c>
      <c r="H60" s="93" t="s">
        <v>76</v>
      </c>
      <c r="I60" s="162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4" t="s">
        <v>58</v>
      </c>
      <c r="C61" s="54">
        <v>36.9</v>
      </c>
      <c r="D61" s="54">
        <v>34.8</v>
      </c>
      <c r="E61" s="93" t="s">
        <v>112</v>
      </c>
      <c r="F61" s="56">
        <v>45</v>
      </c>
      <c r="G61" s="56">
        <v>45</v>
      </c>
      <c r="H61" s="92" t="s">
        <v>174</v>
      </c>
      <c r="I61" s="162">
        <v>0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4" t="s">
        <v>164</v>
      </c>
      <c r="C62" s="54">
        <v>32.9</v>
      </c>
      <c r="D62" s="54">
        <v>30.9</v>
      </c>
      <c r="E62" s="93" t="s">
        <v>139</v>
      </c>
      <c r="F62" s="56">
        <v>270</v>
      </c>
      <c r="G62" s="162">
        <v>260</v>
      </c>
      <c r="H62" s="92" t="s">
        <v>126</v>
      </c>
      <c r="I62" s="162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4" t="s">
        <v>59</v>
      </c>
      <c r="C63" s="54">
        <v>30.8</v>
      </c>
      <c r="D63" s="54">
        <v>28.7</v>
      </c>
      <c r="E63" s="93" t="s">
        <v>140</v>
      </c>
      <c r="F63" s="58" t="s">
        <v>184</v>
      </c>
      <c r="G63" s="60" t="s">
        <v>184</v>
      </c>
      <c r="H63" s="92" t="s">
        <v>127</v>
      </c>
      <c r="I63" s="162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4" t="s">
        <v>60</v>
      </c>
      <c r="C64" s="54">
        <v>29.6</v>
      </c>
      <c r="D64" s="54">
        <v>27.4</v>
      </c>
      <c r="E64" s="93" t="s">
        <v>141</v>
      </c>
      <c r="F64" s="58">
        <v>3</v>
      </c>
      <c r="G64" s="60">
        <v>3</v>
      </c>
      <c r="H64" s="97"/>
      <c r="I64" s="161"/>
      <c r="J64" s="218"/>
      <c r="K64" s="214"/>
      <c r="L64" s="215"/>
      <c r="M64" s="215"/>
      <c r="N64" s="216"/>
      <c r="O64" s="7"/>
    </row>
    <row r="65" spans="2:15" s="50" customFormat="1" ht="22.5" customHeight="1">
      <c r="B65" s="95" t="s">
        <v>94</v>
      </c>
      <c r="C65" s="59">
        <v>0.000113</v>
      </c>
      <c r="D65" s="59">
        <v>3.97E-05</v>
      </c>
      <c r="E65" s="92" t="s">
        <v>61</v>
      </c>
      <c r="F65" s="54">
        <v>20.4</v>
      </c>
      <c r="G65" s="54">
        <v>18.4</v>
      </c>
      <c r="H65" s="93" t="s">
        <v>163</v>
      </c>
      <c r="I65" s="160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6" t="s">
        <v>62</v>
      </c>
      <c r="C66" s="71">
        <v>500</v>
      </c>
      <c r="D66" s="169"/>
      <c r="E66" s="98" t="s">
        <v>128</v>
      </c>
      <c r="F66" s="136">
        <v>59.5</v>
      </c>
      <c r="G66" s="162">
        <v>79.4</v>
      </c>
      <c r="H66" s="98" t="s">
        <v>142</v>
      </c>
      <c r="I66" s="163">
        <v>0</v>
      </c>
      <c r="J66" s="219"/>
      <c r="K66" s="244"/>
      <c r="L66" s="245"/>
      <c r="M66" s="245"/>
      <c r="N66" s="246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6">
        <v>0</v>
      </c>
      <c r="E75" s="188" t="s">
        <v>96</v>
      </c>
      <c r="F75" s="188"/>
      <c r="G75" s="148">
        <v>0</v>
      </c>
      <c r="H75" s="188" t="s">
        <v>143</v>
      </c>
      <c r="I75" s="188"/>
      <c r="J75" s="146">
        <v>0</v>
      </c>
      <c r="K75" s="188" t="s">
        <v>144</v>
      </c>
      <c r="L75" s="188"/>
      <c r="M75" s="149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6">
        <v>0</v>
      </c>
      <c r="E76" s="174" t="s">
        <v>145</v>
      </c>
      <c r="F76" s="174"/>
      <c r="G76" s="148">
        <v>0</v>
      </c>
      <c r="H76" s="174" t="s">
        <v>146</v>
      </c>
      <c r="I76" s="174"/>
      <c r="J76" s="146">
        <v>0</v>
      </c>
      <c r="K76" s="174" t="s">
        <v>147</v>
      </c>
      <c r="L76" s="174"/>
      <c r="M76" s="149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6">
        <v>0</v>
      </c>
      <c r="E77" s="174" t="s">
        <v>148</v>
      </c>
      <c r="F77" s="174"/>
      <c r="G77" s="148">
        <v>0</v>
      </c>
      <c r="H77" s="174" t="s">
        <v>111</v>
      </c>
      <c r="I77" s="174"/>
      <c r="J77" s="146">
        <v>0</v>
      </c>
      <c r="K77" s="174" t="s">
        <v>149</v>
      </c>
      <c r="L77" s="174"/>
      <c r="M77" s="149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6">
        <v>0</v>
      </c>
      <c r="E78" s="174" t="s">
        <v>150</v>
      </c>
      <c r="F78" s="174"/>
      <c r="G78" s="148">
        <v>0</v>
      </c>
      <c r="H78" s="174" t="s">
        <v>133</v>
      </c>
      <c r="I78" s="174"/>
      <c r="J78" s="146">
        <v>0</v>
      </c>
      <c r="K78" s="174" t="s">
        <v>110</v>
      </c>
      <c r="L78" s="174"/>
      <c r="M78" s="149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6">
        <v>0</v>
      </c>
      <c r="E79" s="174" t="s">
        <v>97</v>
      </c>
      <c r="F79" s="174"/>
      <c r="G79" s="148">
        <v>0</v>
      </c>
      <c r="H79" s="174" t="s">
        <v>151</v>
      </c>
      <c r="I79" s="174"/>
      <c r="J79" s="146">
        <v>0</v>
      </c>
      <c r="K79" s="174" t="s">
        <v>134</v>
      </c>
      <c r="L79" s="174"/>
      <c r="M79" s="149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6">
        <v>0</v>
      </c>
      <c r="E80" s="174" t="s">
        <v>152</v>
      </c>
      <c r="F80" s="174"/>
      <c r="G80" s="148">
        <v>0</v>
      </c>
      <c r="H80" s="174" t="s">
        <v>135</v>
      </c>
      <c r="I80" s="174"/>
      <c r="J80" s="146">
        <v>0</v>
      </c>
      <c r="K80" s="174" t="s">
        <v>95</v>
      </c>
      <c r="L80" s="174"/>
      <c r="M80" s="149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6">
        <v>0</v>
      </c>
      <c r="E81" s="174" t="s">
        <v>153</v>
      </c>
      <c r="F81" s="174"/>
      <c r="G81" s="148">
        <v>0</v>
      </c>
      <c r="H81" s="174" t="s">
        <v>154</v>
      </c>
      <c r="I81" s="174"/>
      <c r="J81" s="146">
        <v>0</v>
      </c>
      <c r="K81" s="174" t="s">
        <v>136</v>
      </c>
      <c r="L81" s="174"/>
      <c r="M81" s="149">
        <v>0</v>
      </c>
      <c r="N81" s="61"/>
      <c r="O81" s="154"/>
    </row>
    <row r="82" spans="2:15" s="50" customFormat="1" ht="18.75" customHeight="1">
      <c r="B82" s="222" t="s">
        <v>93</v>
      </c>
      <c r="C82" s="178"/>
      <c r="D82" s="146">
        <v>0</v>
      </c>
      <c r="E82" s="178" t="s">
        <v>98</v>
      </c>
      <c r="F82" s="178"/>
      <c r="G82" s="148">
        <v>0</v>
      </c>
      <c r="H82" s="178" t="s">
        <v>155</v>
      </c>
      <c r="I82" s="178"/>
      <c r="J82" s="147">
        <v>0</v>
      </c>
      <c r="K82" s="178"/>
      <c r="L82" s="178"/>
      <c r="M82" s="150"/>
      <c r="N82" s="61"/>
      <c r="O82" s="9"/>
    </row>
    <row r="83" spans="10:15" s="50" customFormat="1" ht="14.25" customHeight="1">
      <c r="J83" s="139"/>
      <c r="K83" s="138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208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2022-11-23T18:11:25Z</cp:lastPrinted>
  <dcterms:created xsi:type="dcterms:W3CDTF">2015-02-04T05:26:32Z</dcterms:created>
  <dcterms:modified xsi:type="dcterms:W3CDTF">2024-01-23T19:18:41Z</dcterms:modified>
  <cp:category/>
  <cp:version/>
  <cp:contentType/>
  <cp:contentStatus/>
</cp:coreProperties>
</file>