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 l="1"/>
  <c r="I18" i="1" s="1"/>
  <c r="J18" i="1" s="1"/>
  <c r="G18" i="1" l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<sst xmlns="http://schemas.openxmlformats.org/spreadsheetml/2006/main" count="213" uniqueCount="198">
  <si>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</si>
  <si>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</si>
  <si>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</si>
  <si>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</si>
  <si>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</si>
  <si>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</si>
  <si>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</si>
  <si>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</si>
  <si>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</si>
  <si>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</si>
  <si>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</si>
  <si>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</si>
  <si>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</si>
  <si>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</si>
  <si>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</si>
  <si>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</si>
  <si>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</si>
  <si>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</si>
  <si>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</si>
  <si>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</si>
  <si>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</si>
  <si>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</si>
  <si>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</si>
  <si>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</si>
  <si>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</si>
  <si>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</si>
  <si>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</si>
  <si>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</si>
  <si>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</si>
  <si>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</si>
  <si>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</si>
  <si>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</si>
  <si>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</si>
  <si>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</si>
  <si>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</si>
  <si>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</si>
  <si>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</si>
  <si>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</si>
  <si>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</si>
  <si>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</si>
  <si>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</si>
  <si>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</si>
  <si>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</si>
  <si>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</si>
  <si>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</si>
  <si>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</si>
  <si>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</si>
  <si>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</si>
  <si>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</si>
  <si>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</si>
  <si>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</si>
  <si>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</si>
  <si>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</si>
  <si>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</si>
  <si>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</si>
  <si>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</si>
  <si>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</si>
  <si>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</si>
  <si>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</si>
  <si>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</si>
  <si>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</si>
  <si>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</si>
  <si>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</si>
  <si>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</si>
  <si>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</si>
  <si>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</si>
  <si>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</si>
  <si>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</si>
  <si>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</si>
  <si>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</si>
  <si>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</si>
  <si>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</si>
  <si>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</si>
  <si>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</si>
  <si>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</si>
  <si>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</si>
  <si>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</si>
  <si>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</si>
  <si>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</si>
  <si>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</si>
  <si>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</si>
  <si>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</si>
  <si>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</si>
  <si>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</si>
  <si>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</si>
  <si>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</si>
  <si>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</si>
  <si>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</si>
  <si>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</si>
  <si>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</si>
  <si>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</si>
  <si>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</si>
  <si>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</si>
  <si>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</si>
  <si>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</si>
  <si>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</si>
  <si>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</si>
  <si>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</si>
  <si>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</si>
  <si>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</si>
  <si>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</si>
  <si>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</si>
  <si>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</si>
  <si>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</si>
  <si>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</si>
  <si>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</si>
  <si>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</si>
  <si>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</si>
  <si>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</si>
  <si>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</si>
  <si>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</si>
  <si>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</si>
  <si>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</si>
  <si>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</si>
  <si>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</si>
  <si>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</si>
  <si>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</si>
  <si>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</si>
  <si>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</si>
  <si>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</si>
  <si>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</si>
  <si>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</si>
  <si>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</si>
  <si>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</si>
  <si>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</si>
  <si>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</si>
  <si>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</si>
  <si>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</si>
  <si>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</si>
  <si>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</si>
  <si>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</si>
  <si>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</si>
  <si>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</si>
  <si>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</si>
  <si>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</si>
  <si>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</si>
  <si>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</si>
  <si>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</si>
  <si>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</si>
  <si>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</si>
  <si>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</si>
  <si>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</si>
  <si>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</si>
  <si>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</si>
  <si>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</si>
  <si>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</si>
  <si>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</si>
  <si>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</si>
  <si>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</si>
  <si>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</si>
  <si>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</si>
  <si>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</si>
  <si>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</si>
  <si>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</si>
  <si>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</si>
  <si>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</si>
  <si>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</si>
  <si>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</si>
  <si>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</si>
  <si>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</si>
  <si>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</si>
  <si>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</si>
  <si>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</si>
  <si>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</si>
  <si>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</si>
  <si>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</si>
  <si>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</si>
  <si>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</si>
  <si>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</si>
  <si>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</si>
  <si>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</si>
  <si>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</si>
  <si>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</si>
  <si>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</si>
  <si>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</si>
  <si>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</si>
  <si>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</si>
  <si>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</si>
  <si>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</si>
  <si>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</si>
  <si>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</si>
  <si>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</si>
  <si>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</si>
  <si>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</si>
  <si>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</si>
  <si>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</si>
  <si>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DIR-KSP</t>
    <phoneticPr fontId="3" type="noConversion"/>
  </si>
  <si>
    <t>B</t>
    <phoneticPr fontId="4" type="noConversion"/>
  </si>
  <si>
    <t xml:space="preserve"> /  /  /  /</t>
    <phoneticPr fontId="3" type="noConversion"/>
  </si>
  <si>
    <t xml:space="preserve"> 모든 타겟, B filter제외하고 관측</t>
    <phoneticPr fontId="3" type="noConversion"/>
  </si>
  <si>
    <t>SE</t>
    <phoneticPr fontId="3" type="noConversion"/>
  </si>
  <si>
    <t>KAMP</t>
    <phoneticPr fontId="3" type="noConversion"/>
  </si>
  <si>
    <t>SW</t>
    <phoneticPr fontId="3" type="noConversion"/>
  </si>
  <si>
    <t>37s/10k</t>
    <phoneticPr fontId="3" type="noConversion"/>
  </si>
  <si>
    <t>23s/14k 50s/22k</t>
    <phoneticPr fontId="3" type="noConversion"/>
  </si>
  <si>
    <t>SE</t>
    <phoneticPr fontId="3" type="noConversion"/>
  </si>
  <si>
    <t>60s/18k 53s/23k 39s/23k 29s/23k</t>
    <phoneticPr fontId="3" type="noConversion"/>
  </si>
  <si>
    <t>60s/17k 60s/26k 37s/25k 25s/23k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</si>
</sst>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6" sqref="F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8" t="s">
        <v>0</v>
      </c>
      <c r="C2" s="20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9">
        <v>46010</v>
      </c>
      <c r="D3" s="210"/>
      <c r="E3" s="1"/>
      <c r="F3" s="1"/>
      <c r="G3" s="1"/>
      <c r="H3" s="1"/>
      <c r="I3" s="1"/>
      <c r="J3" s="1"/>
      <c r="K3" s="32" t="s">
        <v>2</v>
      </c>
      <c r="L3" s="211">
        <f>(P31-(P32+P33))/P31*100</f>
        <v>100</v>
      </c>
      <c r="M3" s="211"/>
      <c r="N3" s="32" t="s">
        <v>3</v>
      </c>
      <c r="O3" s="211">
        <f>(P31-P33)/P31*100</f>
        <v>100</v>
      </c>
      <c r="P3" s="21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8" t="s">
        <v>6</v>
      </c>
      <c r="C7" s="20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0.78125</v>
      </c>
      <c r="D9" s="118">
        <v>1.6</v>
      </c>
      <c r="E9" s="118">
        <v>22</v>
      </c>
      <c r="F9" s="118">
        <v>16</v>
      </c>
      <c r="G9" s="119" t="s">
        <v>192</v>
      </c>
      <c r="H9" s="118">
        <v>5</v>
      </c>
      <c r="I9" s="119">
        <v>0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1.55</v>
      </c>
      <c r="E10" s="118">
        <v>17</v>
      </c>
      <c r="F10" s="118">
        <v>41</v>
      </c>
      <c r="G10" s="119" t="s">
        <v>195</v>
      </c>
      <c r="H10" s="118">
        <v>4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9.7222222222222224E-2</v>
      </c>
      <c r="D11" s="138">
        <v>2.1</v>
      </c>
      <c r="E11" s="138">
        <v>13</v>
      </c>
      <c r="F11" s="138">
        <v>58</v>
      </c>
      <c r="G11" s="139" t="s">
        <v>190</v>
      </c>
      <c r="H11" s="140">
        <v>4</v>
      </c>
      <c r="I11" s="141"/>
      <c r="J11" s="14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23.315972222222221</v>
      </c>
      <c r="D12" s="11">
        <f>AVERAGE(D9:D11)</f>
        <v>1.75</v>
      </c>
      <c r="E12" s="11">
        <f>AVERAGE(E9:E11)</f>
        <v>17.333333333333332</v>
      </c>
      <c r="F12" s="12">
        <f>AVERAGE(F9:F11)</f>
        <v>38.333333333333336</v>
      </c>
      <c r="G12" s="13"/>
      <c r="H12" s="14">
        <f>AVERAGE(H9:H11)</f>
        <v>4.333333333333333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8" t="s">
        <v>25</v>
      </c>
      <c r="C14" s="20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9" t="s">
        <v>186</v>
      </c>
      <c r="H16" s="139" t="s">
        <v>191</v>
      </c>
      <c r="I16" s="119" t="s">
        <v>182</v>
      </c>
      <c r="J16" s="119" t="s">
        <v>174</v>
      </c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0.68472222222222223</v>
      </c>
      <c r="D17" s="122">
        <v>0.68611111111111101</v>
      </c>
      <c r="E17" s="131">
        <v>0.76944444444444438</v>
      </c>
      <c r="F17" s="131">
        <v>0.79236111111111107</v>
      </c>
      <c r="G17" s="131">
        <v>0.87569444444444444</v>
      </c>
      <c r="H17" s="131">
        <v>2.0833333333333332E-2</v>
      </c>
      <c r="I17" s="131">
        <v>8.7500000000000008E-2</v>
      </c>
      <c r="J17" s="131">
        <v>0.10625</v>
      </c>
      <c r="K17" s="136"/>
      <c r="L17" s="136"/>
      <c r="M17" s="136"/>
      <c r="N17" s="131"/>
      <c r="O17" s="131"/>
      <c r="P17" s="131">
        <v>0.12083333333333333</v>
      </c>
    </row>
    <row r="18" spans="1:16" s="75" customFormat="1" ht="14.1" customHeight="1" x14ac:dyDescent="0.25">
      <c r="A18" s="31"/>
      <c r="B18" s="21" t="s">
        <v>42</v>
      </c>
      <c r="C18" s="119">
        <v>9359</v>
      </c>
      <c r="D18" s="119">
        <f>C18+1</f>
        <v>9360</v>
      </c>
      <c r="E18" s="119">
        <f>D19+1</f>
        <v>9368</v>
      </c>
      <c r="F18" s="119">
        <f t="shared" ref="F18" si="0">E19+1</f>
        <v>9384</v>
      </c>
      <c r="G18" s="119">
        <f>F19+1</f>
        <v>9437</v>
      </c>
      <c r="H18" s="119">
        <f t="shared" ref="H18" si="1">G19+1</f>
        <v>9531</v>
      </c>
      <c r="I18" s="119">
        <f t="shared" ref="I18" si="2">H19+1</f>
        <v>9568</v>
      </c>
      <c r="J18" s="119">
        <f t="shared" ref="J18" si="3">I19+1</f>
        <v>9580</v>
      </c>
      <c r="K18" s="92"/>
      <c r="L18" s="92"/>
      <c r="M18" s="92"/>
      <c r="N18" s="92"/>
      <c r="O18" s="92"/>
      <c r="P18" s="119">
        <f>MAX(C18:O19)+1</f>
        <v>9593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9367</v>
      </c>
      <c r="E19" s="125">
        <v>9383</v>
      </c>
      <c r="F19" s="125">
        <v>9436</v>
      </c>
      <c r="G19" s="125">
        <v>9530</v>
      </c>
      <c r="H19" s="125">
        <v>9567</v>
      </c>
      <c r="I19" s="125">
        <f>I18+11</f>
        <v>9579</v>
      </c>
      <c r="J19" s="125">
        <v>9592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8</v>
      </c>
      <c r="E20" s="98">
        <f t="shared" si="4"/>
        <v>16</v>
      </c>
      <c r="F20" s="98">
        <f t="shared" si="4"/>
        <v>53</v>
      </c>
      <c r="G20" s="98">
        <f t="shared" si="4"/>
        <v>94</v>
      </c>
      <c r="H20" s="85">
        <f t="shared" si="4"/>
        <v>37</v>
      </c>
      <c r="I20" s="85">
        <f t="shared" si="4"/>
        <v>12</v>
      </c>
      <c r="J20" s="85">
        <f t="shared" si="4"/>
        <v>13</v>
      </c>
      <c r="K20" s="85" t="str">
        <f t="shared" si="4"/>
        <v/>
      </c>
      <c r="L20" s="85" t="str">
        <f t="shared" si="4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6" t="s">
        <v>45</v>
      </c>
      <c r="C22" s="21" t="s">
        <v>21</v>
      </c>
      <c r="D22" s="21" t="s">
        <v>23</v>
      </c>
      <c r="E22" s="21" t="s">
        <v>46</v>
      </c>
      <c r="F22" s="217" t="s">
        <v>47</v>
      </c>
      <c r="G22" s="217"/>
      <c r="H22" s="217"/>
      <c r="I22" s="217"/>
      <c r="J22" s="21" t="s">
        <v>21</v>
      </c>
      <c r="K22" s="21" t="s">
        <v>23</v>
      </c>
      <c r="L22" s="21" t="s">
        <v>46</v>
      </c>
      <c r="M22" s="217" t="s">
        <v>47</v>
      </c>
      <c r="N22" s="217"/>
      <c r="O22" s="217"/>
      <c r="P22" s="217"/>
    </row>
    <row r="23" spans="1:16" ht="13.5" customHeight="1" x14ac:dyDescent="0.25">
      <c r="B23" s="216"/>
      <c r="C23" s="122"/>
      <c r="D23" s="122"/>
      <c r="E23" s="119" t="s">
        <v>187</v>
      </c>
      <c r="F23" s="215" t="s">
        <v>184</v>
      </c>
      <c r="G23" s="215"/>
      <c r="H23" s="215"/>
      <c r="I23" s="215"/>
      <c r="J23" s="122">
        <v>0.10972222222222222</v>
      </c>
      <c r="K23" s="122">
        <v>0.11458333333333333</v>
      </c>
      <c r="L23" s="119" t="s">
        <v>178</v>
      </c>
      <c r="M23" s="218" t="s">
        <v>196</v>
      </c>
      <c r="N23" s="219"/>
      <c r="O23" s="219"/>
      <c r="P23" s="220"/>
    </row>
    <row r="24" spans="1:16" ht="13.5" customHeight="1" x14ac:dyDescent="0.25">
      <c r="B24" s="216"/>
      <c r="C24" s="122">
        <v>0.76527777777777783</v>
      </c>
      <c r="D24" s="122">
        <v>0.76597222222222217</v>
      </c>
      <c r="E24" s="119" t="s">
        <v>172</v>
      </c>
      <c r="F24" s="218" t="s">
        <v>193</v>
      </c>
      <c r="G24" s="219"/>
      <c r="H24" s="219"/>
      <c r="I24" s="220"/>
      <c r="J24" s="124"/>
      <c r="K24" s="124"/>
      <c r="L24" s="119" t="s">
        <v>179</v>
      </c>
      <c r="M24" s="215" t="s">
        <v>188</v>
      </c>
      <c r="N24" s="215"/>
      <c r="O24" s="215"/>
      <c r="P24" s="215"/>
    </row>
    <row r="25" spans="1:16" ht="13.5" customHeight="1" x14ac:dyDescent="0.25">
      <c r="B25" s="216"/>
      <c r="C25" s="122">
        <v>0.76597222222222217</v>
      </c>
      <c r="D25" s="122">
        <v>0.76874999999999993</v>
      </c>
      <c r="E25" s="119" t="s">
        <v>177</v>
      </c>
      <c r="F25" s="218" t="s">
        <v>194</v>
      </c>
      <c r="G25" s="219"/>
      <c r="H25" s="219"/>
      <c r="I25" s="220"/>
      <c r="J25" s="122">
        <v>0.11527777777777777</v>
      </c>
      <c r="K25" s="122">
        <v>0.12013888888888889</v>
      </c>
      <c r="L25" s="119" t="s">
        <v>172</v>
      </c>
      <c r="M25" s="218" t="s">
        <v>197</v>
      </c>
      <c r="N25" s="219"/>
      <c r="O25" s="219"/>
      <c r="P25" s="220"/>
    </row>
    <row r="26" spans="1:16" ht="13.5" customHeight="1" x14ac:dyDescent="0.25">
      <c r="B26" s="216"/>
      <c r="C26" s="124"/>
      <c r="D26" s="124"/>
      <c r="E26" s="119" t="s">
        <v>176</v>
      </c>
      <c r="F26" s="215" t="s">
        <v>184</v>
      </c>
      <c r="G26" s="215"/>
      <c r="H26" s="215"/>
      <c r="I26" s="215"/>
      <c r="J26" s="124"/>
      <c r="K26" s="124"/>
      <c r="L26" s="119" t="s">
        <v>175</v>
      </c>
      <c r="M26" s="215" t="s">
        <v>184</v>
      </c>
      <c r="N26" s="215"/>
      <c r="O26" s="215"/>
      <c r="P26" s="215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08" t="s">
        <v>48</v>
      </c>
      <c r="C28" s="208"/>
      <c r="D28" s="20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>
        <v>0.12152777777777778</v>
      </c>
      <c r="O30" s="132"/>
      <c r="P30" s="99">
        <f>SUM(C30:J30,L30:N30)</f>
        <v>0.2673611111111111</v>
      </c>
    </row>
    <row r="31" spans="1:16" ht="14.1" customHeight="1" x14ac:dyDescent="0.25">
      <c r="B31" s="22" t="s">
        <v>167</v>
      </c>
      <c r="C31" s="110"/>
      <c r="D31" s="134">
        <v>0.22847222222222222</v>
      </c>
      <c r="E31" s="134">
        <v>6.6666666666666666E-2</v>
      </c>
      <c r="F31" s="134"/>
      <c r="G31" s="134"/>
      <c r="H31" s="134"/>
      <c r="I31" s="134"/>
      <c r="J31" s="134"/>
      <c r="K31" s="134">
        <v>4.1666666666666664E-2</v>
      </c>
      <c r="L31" s="101"/>
      <c r="M31" s="101"/>
      <c r="N31" s="101"/>
      <c r="O31" s="102"/>
      <c r="P31" s="99">
        <f>SUM(C31:N31)</f>
        <v>0.33680555555555558</v>
      </c>
    </row>
    <row r="32" spans="1:16" ht="14.1" customHeight="1" x14ac:dyDescent="0.25">
      <c r="B32" s="22" t="s">
        <v>63</v>
      </c>
      <c r="C32" s="111"/>
      <c r="D32" s="133"/>
      <c r="E32" s="133"/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5">D31-D32-D33</f>
        <v>0.22847222222222222</v>
      </c>
      <c r="E34" s="94">
        <f t="shared" si="5"/>
        <v>6.6666666666666666E-2</v>
      </c>
      <c r="F34" s="94">
        <f t="shared" si="5"/>
        <v>0</v>
      </c>
      <c r="G34" s="94">
        <f t="shared" si="5"/>
        <v>0</v>
      </c>
      <c r="H34" s="94">
        <f t="shared" si="5"/>
        <v>0</v>
      </c>
      <c r="I34" s="94">
        <f t="shared" si="5"/>
        <v>0</v>
      </c>
      <c r="J34" s="94">
        <f t="shared" si="5"/>
        <v>0</v>
      </c>
      <c r="K34" s="94">
        <f t="shared" si="5"/>
        <v>4.1666666666666664E-2</v>
      </c>
      <c r="L34" s="94">
        <f t="shared" si="5"/>
        <v>0</v>
      </c>
      <c r="M34" s="94">
        <f t="shared" si="5"/>
        <v>0</v>
      </c>
      <c r="N34" s="94">
        <f t="shared" si="5"/>
        <v>0</v>
      </c>
      <c r="O34" s="95"/>
      <c r="P34" s="96">
        <f t="shared" si="5"/>
        <v>0.33680555555555558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202"/>
      <c r="D36" s="203"/>
      <c r="E36" s="202"/>
      <c r="F36" s="203"/>
      <c r="G36" s="204"/>
      <c r="H36" s="205"/>
      <c r="I36" s="206"/>
      <c r="J36" s="207"/>
      <c r="K36" s="206"/>
      <c r="L36" s="207"/>
      <c r="M36" s="206"/>
      <c r="N36" s="207"/>
      <c r="O36" s="196"/>
      <c r="P36" s="196"/>
    </row>
    <row r="37" spans="2:16" ht="18" customHeight="1" x14ac:dyDescent="0.25">
      <c r="B37" s="199"/>
      <c r="C37" s="221"/>
      <c r="D37" s="221"/>
      <c r="E37" s="197"/>
      <c r="F37" s="196"/>
      <c r="G37" s="201"/>
      <c r="H37" s="196"/>
      <c r="I37" s="197"/>
      <c r="J37" s="196"/>
      <c r="K37" s="197"/>
      <c r="L37" s="196"/>
      <c r="M37" s="196"/>
      <c r="N37" s="196"/>
      <c r="O37" s="196"/>
      <c r="P37" s="196"/>
    </row>
    <row r="38" spans="2:16" ht="18" customHeight="1" x14ac:dyDescent="0.25">
      <c r="B38" s="199"/>
      <c r="C38" s="201"/>
      <c r="D38" s="196"/>
      <c r="E38" s="197"/>
      <c r="F38" s="196"/>
      <c r="G38" s="197"/>
      <c r="H38" s="196"/>
      <c r="I38" s="197"/>
      <c r="J38" s="196"/>
      <c r="K38" s="197"/>
      <c r="L38" s="196"/>
      <c r="M38" s="197"/>
      <c r="N38" s="196"/>
      <c r="O38" s="196"/>
      <c r="P38" s="196"/>
    </row>
    <row r="39" spans="2:16" ht="18" customHeight="1" x14ac:dyDescent="0.25">
      <c r="B39" s="199"/>
      <c r="C39" s="196"/>
      <c r="D39" s="196"/>
      <c r="E39" s="197"/>
      <c r="F39" s="196"/>
      <c r="G39" s="201"/>
      <c r="H39" s="196"/>
      <c r="I39" s="197"/>
      <c r="J39" s="196"/>
      <c r="K39" s="197"/>
      <c r="L39" s="196"/>
      <c r="M39" s="201"/>
      <c r="N39" s="196"/>
      <c r="O39" s="196"/>
      <c r="P39" s="196"/>
    </row>
    <row r="40" spans="2:16" ht="18" customHeight="1" x14ac:dyDescent="0.25">
      <c r="B40" s="199"/>
      <c r="C40" s="196"/>
      <c r="D40" s="196"/>
      <c r="E40" s="196"/>
      <c r="F40" s="196"/>
      <c r="G40" s="196"/>
      <c r="H40" s="196"/>
      <c r="I40" s="196"/>
      <c r="J40" s="196"/>
      <c r="K40" s="197"/>
      <c r="L40" s="196"/>
      <c r="M40" s="196"/>
      <c r="N40" s="196"/>
      <c r="O40" s="196"/>
      <c r="P40" s="196"/>
    </row>
    <row r="41" spans="2:16" ht="18" customHeight="1" x14ac:dyDescent="0.25">
      <c r="B41" s="200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66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 t="s">
        <v>189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164</v>
      </c>
      <c r="C53" s="175"/>
      <c r="D53" s="90"/>
      <c r="E53" s="90"/>
      <c r="F53" s="90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163</v>
      </c>
      <c r="C54" s="177"/>
      <c r="D54" s="177"/>
      <c r="E54" s="177"/>
      <c r="F54" s="90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74</v>
      </c>
      <c r="C59" s="144"/>
      <c r="D59" s="29" t="b">
        <v>1</v>
      </c>
      <c r="E59" s="143" t="s">
        <v>75</v>
      </c>
      <c r="F59" s="144"/>
      <c r="G59" s="29" t="b">
        <v>1</v>
      </c>
      <c r="H59" s="151" t="s">
        <v>76</v>
      </c>
      <c r="I59" s="144"/>
      <c r="J59" s="29" t="b">
        <v>1</v>
      </c>
      <c r="K59" s="151" t="s">
        <v>77</v>
      </c>
      <c r="L59" s="144"/>
      <c r="M59" s="29" t="b">
        <v>1</v>
      </c>
      <c r="N59" s="152" t="s">
        <v>78</v>
      </c>
      <c r="O59" s="144"/>
      <c r="P59" s="29" t="b">
        <v>1</v>
      </c>
    </row>
    <row r="60" spans="2:16" ht="20.100000000000001" customHeight="1" x14ac:dyDescent="0.25">
      <c r="B60" s="143" t="s">
        <v>79</v>
      </c>
      <c r="C60" s="144"/>
      <c r="D60" s="29" t="b">
        <v>1</v>
      </c>
      <c r="E60" s="143" t="s">
        <v>80</v>
      </c>
      <c r="F60" s="144"/>
      <c r="G60" s="29" t="b">
        <v>1</v>
      </c>
      <c r="H60" s="151" t="s">
        <v>81</v>
      </c>
      <c r="I60" s="144"/>
      <c r="J60" s="29" t="b">
        <v>1</v>
      </c>
      <c r="K60" s="151" t="s">
        <v>82</v>
      </c>
      <c r="L60" s="144"/>
      <c r="M60" s="29" t="b">
        <v>1</v>
      </c>
      <c r="N60" s="152" t="s">
        <v>83</v>
      </c>
      <c r="O60" s="144"/>
      <c r="P60" s="29" t="b">
        <v>1</v>
      </c>
    </row>
    <row r="61" spans="2:16" ht="20.100000000000001" customHeight="1" x14ac:dyDescent="0.25">
      <c r="B61" s="143" t="s">
        <v>84</v>
      </c>
      <c r="C61" s="144"/>
      <c r="D61" s="29" t="b">
        <v>1</v>
      </c>
      <c r="E61" s="143" t="s">
        <v>85</v>
      </c>
      <c r="F61" s="144"/>
      <c r="G61" s="29" t="b">
        <v>1</v>
      </c>
      <c r="H61" s="151" t="s">
        <v>86</v>
      </c>
      <c r="I61" s="144"/>
      <c r="J61" s="29" t="b">
        <v>1</v>
      </c>
      <c r="K61" s="151" t="s">
        <v>87</v>
      </c>
      <c r="L61" s="144"/>
      <c r="M61" s="29" t="b">
        <v>1</v>
      </c>
      <c r="N61" s="152" t="s">
        <v>88</v>
      </c>
      <c r="O61" s="144"/>
      <c r="P61" s="29" t="b">
        <v>1</v>
      </c>
    </row>
    <row r="62" spans="2:16" ht="20.100000000000001" customHeight="1" x14ac:dyDescent="0.25">
      <c r="B62" s="151" t="s">
        <v>86</v>
      </c>
      <c r="C62" s="144"/>
      <c r="D62" s="29" t="b">
        <v>1</v>
      </c>
      <c r="E62" s="143" t="s">
        <v>89</v>
      </c>
      <c r="F62" s="144"/>
      <c r="G62" s="29" t="b">
        <v>1</v>
      </c>
      <c r="H62" s="151" t="s">
        <v>90</v>
      </c>
      <c r="I62" s="144"/>
      <c r="J62" s="29" t="b">
        <v>0</v>
      </c>
      <c r="K62" s="151" t="s">
        <v>91</v>
      </c>
      <c r="L62" s="144"/>
      <c r="M62" s="29" t="b">
        <v>1</v>
      </c>
      <c r="N62" s="152" t="s">
        <v>81</v>
      </c>
      <c r="O62" s="144"/>
      <c r="P62" s="29" t="b">
        <v>1</v>
      </c>
    </row>
    <row r="63" spans="2:16" ht="20.100000000000001" customHeight="1" x14ac:dyDescent="0.25">
      <c r="B63" s="151" t="s">
        <v>92</v>
      </c>
      <c r="C63" s="144"/>
      <c r="D63" s="29" t="b">
        <v>1</v>
      </c>
      <c r="E63" s="143" t="s">
        <v>93</v>
      </c>
      <c r="F63" s="144"/>
      <c r="G63" s="29" t="b">
        <v>1</v>
      </c>
      <c r="H63" s="34"/>
      <c r="I63" s="35"/>
      <c r="J63" s="36"/>
      <c r="K63" s="151" t="s">
        <v>94</v>
      </c>
      <c r="L63" s="144"/>
      <c r="M63" s="29" t="b">
        <v>1</v>
      </c>
      <c r="N63" s="152" t="s">
        <v>162</v>
      </c>
      <c r="O63" s="144"/>
      <c r="P63" s="29" t="b">
        <v>1</v>
      </c>
    </row>
    <row r="64" spans="2:16" ht="20.100000000000001" customHeight="1" x14ac:dyDescent="0.25">
      <c r="B64" s="151" t="s">
        <v>95</v>
      </c>
      <c r="C64" s="144"/>
      <c r="D64" s="29" t="b">
        <v>0</v>
      </c>
      <c r="E64" s="143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-150</v>
      </c>
      <c r="D72" s="234">
        <v>-154.69999999999999</v>
      </c>
      <c r="E72" s="73" t="s">
        <v>116</v>
      </c>
      <c r="F72" s="112">
        <v>24</v>
      </c>
      <c r="G72" s="234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-127.4</v>
      </c>
      <c r="D73" s="234">
        <v>-132</v>
      </c>
      <c r="E73" s="74" t="s">
        <v>120</v>
      </c>
      <c r="F73" s="114">
        <v>18</v>
      </c>
      <c r="G73" s="235">
        <v>34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-209.13</v>
      </c>
      <c r="D74" s="234">
        <v>-210.9</v>
      </c>
      <c r="E74" s="74" t="s">
        <v>125</v>
      </c>
      <c r="F74" s="115">
        <v>20</v>
      </c>
      <c r="G74" s="23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-107.24</v>
      </c>
      <c r="D75" s="234">
        <v>-112.6</v>
      </c>
      <c r="E75" s="74" t="s">
        <v>130</v>
      </c>
      <c r="F75" s="115">
        <v>40</v>
      </c>
      <c r="G75" s="236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27.9</v>
      </c>
      <c r="D76" s="234">
        <v>24.7</v>
      </c>
      <c r="E76" s="74" t="s">
        <v>135</v>
      </c>
      <c r="F76" s="115">
        <v>20</v>
      </c>
      <c r="G76" s="23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</v>
      </c>
      <c r="D77" s="234">
        <v>28.9</v>
      </c>
      <c r="E77" s="74" t="s">
        <v>140</v>
      </c>
      <c r="F77" s="115">
        <v>150</v>
      </c>
      <c r="G77" s="23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24.6</v>
      </c>
      <c r="D78" s="234">
        <v>21.5</v>
      </c>
      <c r="E78" s="74" t="s">
        <v>145</v>
      </c>
      <c r="F78" s="116"/>
      <c r="G78" s="23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25.4</v>
      </c>
      <c r="D79" s="234">
        <v>22.3</v>
      </c>
      <c r="E79" s="73" t="s">
        <v>150</v>
      </c>
      <c r="F79" s="112">
        <v>26</v>
      </c>
      <c r="G79" s="234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4.7800000000000003E-5</v>
      </c>
      <c r="D80" s="238">
        <v>4.6999999999999997E-5</v>
      </c>
      <c r="E80" s="74" t="s">
        <v>155</v>
      </c>
      <c r="F80" s="114">
        <v>13</v>
      </c>
      <c r="G80" s="235">
        <v>58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2" t="s">
        <v>159</v>
      </c>
      <c r="C84" s="212"/>
    </row>
    <row r="85" spans="2:16" ht="15" customHeight="1" x14ac:dyDescent="0.25">
      <c r="B85" s="187" t="s">
        <v>185</v>
      </c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4"/>
    </row>
    <row r="86" spans="2:16" ht="15" customHeight="1" x14ac:dyDescent="0.25">
      <c r="B86" s="187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22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 x14ac:dyDescent="0.25">
      <c r="B88" s="228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30"/>
    </row>
    <row r="89" spans="2:16" ht="15" customHeight="1" x14ac:dyDescent="0.25">
      <c r="B89" s="231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3"/>
    </row>
    <row r="90" spans="2:16" ht="15" customHeight="1" x14ac:dyDescent="0.25">
      <c r="B90" s="228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30"/>
    </row>
    <row r="91" spans="2:16" ht="15" customHeight="1" x14ac:dyDescent="0.25">
      <c r="B91" s="228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30"/>
    </row>
    <row r="92" spans="2:16" ht="15" customHeight="1" x14ac:dyDescent="0.25">
      <c r="B92" s="222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4"/>
    </row>
    <row r="93" spans="2:16" ht="15" customHeight="1" x14ac:dyDescent="0.25">
      <c r="B93" s="222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4"/>
    </row>
    <row r="94" spans="2:16" ht="15" customHeight="1" x14ac:dyDescent="0.25">
      <c r="B94" s="222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4"/>
    </row>
    <row r="95" spans="2:16" ht="15" customHeight="1" x14ac:dyDescent="0.25">
      <c r="B95" s="222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4"/>
    </row>
    <row r="96" spans="2:16" ht="15" customHeight="1" x14ac:dyDescent="0.25">
      <c r="B96" s="222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4"/>
    </row>
    <row r="97" spans="2:16" ht="15" customHeight="1" x14ac:dyDescent="0.25">
      <c r="B97" s="222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4"/>
    </row>
    <row r="98" spans="2:16" ht="15" customHeight="1" x14ac:dyDescent="0.25">
      <c r="B98" s="222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4"/>
    </row>
    <row r="99" spans="2:16" ht="15" customHeight="1" x14ac:dyDescent="0.25">
      <c r="B99" s="225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2025-12-20T02:58:36Z</dcterms:modified>
</cp:coreProperties>
</file>