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 l="1"/>
  <c r="I18" i="1" l="1"/>
  <c r="G18" i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<sst xmlns="http://schemas.openxmlformats.org/spreadsheetml/2006/main" count="212" uniqueCount="198">
  <si>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</si>
  <si>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</si>
  <si>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</si>
  <si>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</si>
  <si>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</si>
  <si>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</si>
  <si>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</si>
  <si>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</si>
  <si>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</si>
  <si>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</si>
  <si>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</si>
  <si>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</si>
  <si>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</si>
  <si>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</si>
  <si>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</si>
  <si>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</si>
  <si>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</si>
  <si>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</si>
  <si>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</si>
  <si>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</si>
  <si>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</si>
  <si>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</si>
  <si>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</si>
  <si>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</si>
  <si>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</si>
  <si>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</si>
  <si>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</si>
  <si>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</si>
  <si>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</si>
  <si>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</si>
  <si>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</si>
  <si>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</si>
  <si>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</si>
  <si>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</si>
  <si>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</si>
  <si>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</si>
  <si>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</si>
  <si>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</si>
  <si>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</si>
  <si>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</si>
  <si>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</si>
  <si>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</si>
  <si>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</si>
  <si>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</si>
  <si>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</si>
  <si>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</si>
  <si>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</si>
  <si>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</si>
  <si>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</si>
  <si>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</si>
  <si>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</si>
  <si>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</si>
  <si>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</si>
  <si>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</si>
  <si>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</si>
  <si>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</si>
  <si>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</si>
  <si>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</si>
  <si>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</si>
  <si>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</si>
  <si>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</si>
  <si>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</si>
  <si>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</si>
  <si>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</si>
  <si>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</si>
  <si>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</si>
  <si>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</si>
  <si>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</si>
  <si>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</si>
  <si>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</si>
  <si>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</si>
  <si>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</si>
  <si>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</si>
  <si>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</si>
  <si>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</si>
  <si>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</si>
  <si>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</si>
  <si>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</si>
  <si>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</si>
  <si>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</si>
  <si>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</si>
  <si>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</si>
  <si>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</si>
  <si>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</si>
  <si>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</si>
  <si>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</si>
  <si>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</si>
  <si>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</si>
  <si>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</si>
  <si>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</si>
  <si>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</si>
  <si>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</si>
  <si>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</si>
  <si>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</si>
  <si>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</si>
  <si>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</si>
  <si>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</si>
  <si>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</si>
  <si>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</si>
  <si>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</si>
  <si>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</si>
  <si>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</si>
  <si>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</si>
  <si>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</si>
  <si>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</si>
  <si>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</si>
  <si>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</si>
  <si>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</si>
  <si>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</si>
  <si>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</si>
  <si>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</si>
  <si>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</si>
  <si>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</si>
  <si>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</si>
  <si>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</si>
  <si>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</si>
  <si>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</si>
  <si>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</si>
  <si>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</si>
  <si>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</si>
  <si>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</si>
  <si>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</si>
  <si>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</si>
  <si>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</si>
  <si>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</si>
  <si>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</si>
  <si>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</si>
  <si>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</si>
  <si>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</si>
  <si>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</si>
  <si>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</si>
  <si>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</si>
  <si>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</si>
  <si>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</si>
  <si>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</si>
  <si>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</si>
  <si>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</si>
  <si>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</si>
  <si>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</si>
  <si>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</si>
  <si>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</si>
  <si>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</si>
  <si>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</si>
  <si>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</si>
  <si>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</si>
  <si>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</si>
  <si>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</si>
  <si>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</si>
  <si>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</si>
  <si>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</si>
  <si>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</si>
  <si>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</si>
  <si>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</si>
  <si>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</si>
  <si>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</si>
  <si>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</si>
  <si>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</si>
  <si>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</si>
  <si>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</si>
  <si>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</si>
  <si>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</si>
  <si>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</si>
  <si>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</si>
  <si>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</si>
  <si>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</si>
  <si>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</si>
  <si>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</si>
  <si>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</si>
  <si>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</si>
  <si>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</si>
  <si>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</si>
  <si>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</si>
  <si>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</si>
  <si>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</si>
  <si>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</si>
  <si>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</si>
  <si>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</si>
  <si>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</si>
  <si>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</si>
  <si>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</si>
  <si>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</si>
  <si>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</si>
  <si>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</si>
  <si>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</si>
  <si>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</si>
  <si>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</si>
  <si>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ALL</t>
    <phoneticPr fontId="3" type="noConversion"/>
  </si>
  <si>
    <t>DIR-KSP</t>
    <phoneticPr fontId="3" type="noConversion"/>
  </si>
  <si>
    <t>B</t>
    <phoneticPr fontId="4" type="noConversion"/>
  </si>
  <si>
    <t xml:space="preserve"> /  /  /  /</t>
    <phoneticPr fontId="3" type="noConversion"/>
  </si>
  <si>
    <t>SE</t>
    <phoneticPr fontId="3" type="noConversion"/>
  </si>
  <si>
    <t>SE</t>
    <phoneticPr fontId="3" type="noConversion"/>
  </si>
  <si>
    <t xml:space="preserve"> 모든 타겟, B filter제외하고 관측</t>
    <phoneticPr fontId="3" type="noConversion"/>
  </si>
  <si>
    <t>20s/15k 47s/25k</t>
    <phoneticPr fontId="3" type="noConversion"/>
  </si>
  <si>
    <t>23s/29k 31s/29k 38s/26k 57s/27k</t>
    <phoneticPr fontId="3" type="noConversion"/>
  </si>
  <si>
    <t>SE</t>
    <phoneticPr fontId="3" type="noConversion"/>
  </si>
  <si>
    <t>60s/10k 60s/18k 53s/23k 38s/23k 31s/26k</t>
    <phoneticPr fontId="3" type="noConversion"/>
  </si>
  <si>
    <t>60s/24k 38s/25k 24s/24k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</si>
</sst>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N14" sqref="N14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13" t="s">
        <v>0</v>
      </c>
      <c r="C2" s="2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14">
        <v>46009</v>
      </c>
      <c r="D3" s="215"/>
      <c r="E3" s="1"/>
      <c r="F3" s="1"/>
      <c r="G3" s="1"/>
      <c r="H3" s="1"/>
      <c r="I3" s="1"/>
      <c r="J3" s="1"/>
      <c r="K3" s="32" t="s">
        <v>2</v>
      </c>
      <c r="L3" s="216">
        <f>(P31-(P32+P33))/P31*100</f>
        <v>100</v>
      </c>
      <c r="M3" s="216"/>
      <c r="N3" s="32" t="s">
        <v>3</v>
      </c>
      <c r="O3" s="216">
        <f>(P31-P33)/P31*100</f>
        <v>100</v>
      </c>
      <c r="P3" s="21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13" t="s">
        <v>6</v>
      </c>
      <c r="C7" s="21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0.78125</v>
      </c>
      <c r="D9" s="118">
        <v>1.6</v>
      </c>
      <c r="E9" s="118">
        <v>18</v>
      </c>
      <c r="F9" s="118">
        <v>29</v>
      </c>
      <c r="G9" s="119" t="s">
        <v>190</v>
      </c>
      <c r="H9" s="118">
        <v>2</v>
      </c>
      <c r="I9" s="119">
        <v>1.4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1.6</v>
      </c>
      <c r="E10" s="118">
        <v>15</v>
      </c>
      <c r="F10" s="118">
        <v>39</v>
      </c>
      <c r="G10" s="119" t="s">
        <v>191</v>
      </c>
      <c r="H10" s="118">
        <v>1.5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9.7222222222222224E-2</v>
      </c>
      <c r="D11" s="138">
        <v>1.5</v>
      </c>
      <c r="E11" s="138">
        <v>13</v>
      </c>
      <c r="F11" s="138">
        <v>47</v>
      </c>
      <c r="G11" s="139" t="s">
        <v>195</v>
      </c>
      <c r="H11" s="140">
        <v>1.5</v>
      </c>
      <c r="I11" s="141"/>
      <c r="J11" s="142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23.315972222222221</v>
      </c>
      <c r="D12" s="11">
        <f>AVERAGE(D9:D11)</f>
        <v>1.5666666666666667</v>
      </c>
      <c r="E12" s="11">
        <f>AVERAGE(E9:E11)</f>
        <v>15.333333333333334</v>
      </c>
      <c r="F12" s="12">
        <f>AVERAGE(F9:F11)</f>
        <v>38.333333333333336</v>
      </c>
      <c r="G12" s="13"/>
      <c r="H12" s="14">
        <f>AVERAGE(H9:H11)</f>
        <v>1.6666666666666667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13" t="s">
        <v>25</v>
      </c>
      <c r="C14" s="2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19" t="s">
        <v>187</v>
      </c>
      <c r="H16" s="119" t="s">
        <v>182</v>
      </c>
      <c r="I16" s="119" t="s">
        <v>186</v>
      </c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0.68472222222222223</v>
      </c>
      <c r="D17" s="122">
        <v>0.68611111111111101</v>
      </c>
      <c r="E17" s="131">
        <v>0.76874999999999993</v>
      </c>
      <c r="F17" s="131">
        <v>0.79027777777777775</v>
      </c>
      <c r="G17" s="131">
        <v>0.875</v>
      </c>
      <c r="H17" s="131">
        <v>8.4027777777777771E-2</v>
      </c>
      <c r="I17" s="131">
        <v>0.10486111111111111</v>
      </c>
      <c r="J17" s="136"/>
      <c r="K17" s="136"/>
      <c r="L17" s="136"/>
      <c r="M17" s="131"/>
      <c r="N17" s="131"/>
      <c r="O17" s="131"/>
      <c r="P17" s="131">
        <v>0.12152777777777778</v>
      </c>
    </row>
    <row r="18" spans="1:16" s="75" customFormat="1" ht="14.1" customHeight="1" x14ac:dyDescent="0.25">
      <c r="A18" s="31"/>
      <c r="B18" s="21" t="s">
        <v>42</v>
      </c>
      <c r="C18" s="119">
        <v>9121</v>
      </c>
      <c r="D18" s="119">
        <f>C18+1</f>
        <v>9122</v>
      </c>
      <c r="E18" s="119">
        <f>D19+1</f>
        <v>9133</v>
      </c>
      <c r="F18" s="119">
        <f t="shared" ref="F18" si="0">E19+1</f>
        <v>9146</v>
      </c>
      <c r="G18" s="119">
        <f>F19+1</f>
        <v>9201</v>
      </c>
      <c r="H18" s="119">
        <f t="shared" ref="H18" si="1">G19+1</f>
        <v>9332</v>
      </c>
      <c r="I18" s="119">
        <f t="shared" ref="I18" si="2">H19+1</f>
        <v>9345</v>
      </c>
      <c r="J18" s="119"/>
      <c r="K18" s="92"/>
      <c r="L18" s="92"/>
      <c r="M18" s="92"/>
      <c r="N18" s="92"/>
      <c r="O18" s="92"/>
      <c r="P18" s="119">
        <f>MAX(C18:O19)+1</f>
        <v>9358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9132</v>
      </c>
      <c r="E19" s="125">
        <v>9145</v>
      </c>
      <c r="F19" s="125">
        <v>9200</v>
      </c>
      <c r="G19" s="125">
        <v>9331</v>
      </c>
      <c r="H19" s="125">
        <f>H18+12</f>
        <v>9344</v>
      </c>
      <c r="I19" s="125">
        <v>9357</v>
      </c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98">
        <f t="shared" si="3"/>
        <v>13</v>
      </c>
      <c r="F20" s="98">
        <f t="shared" si="3"/>
        <v>55</v>
      </c>
      <c r="G20" s="98">
        <f t="shared" si="3"/>
        <v>131</v>
      </c>
      <c r="H20" s="85">
        <f t="shared" si="3"/>
        <v>13</v>
      </c>
      <c r="I20" s="85">
        <f t="shared" si="3"/>
        <v>13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21" t="s">
        <v>45</v>
      </c>
      <c r="C22" s="21" t="s">
        <v>21</v>
      </c>
      <c r="D22" s="21" t="s">
        <v>23</v>
      </c>
      <c r="E22" s="21" t="s">
        <v>46</v>
      </c>
      <c r="F22" s="222" t="s">
        <v>47</v>
      </c>
      <c r="G22" s="222"/>
      <c r="H22" s="222"/>
      <c r="I22" s="222"/>
      <c r="J22" s="21" t="s">
        <v>21</v>
      </c>
      <c r="K22" s="21" t="s">
        <v>23</v>
      </c>
      <c r="L22" s="21" t="s">
        <v>46</v>
      </c>
      <c r="M22" s="222" t="s">
        <v>47</v>
      </c>
      <c r="N22" s="222"/>
      <c r="O22" s="222"/>
      <c r="P22" s="222"/>
    </row>
    <row r="23" spans="1:16" ht="13.5" customHeight="1" x14ac:dyDescent="0.25">
      <c r="B23" s="221"/>
      <c r="C23" s="122"/>
      <c r="D23" s="122"/>
      <c r="E23" s="119" t="s">
        <v>188</v>
      </c>
      <c r="F23" s="220" t="s">
        <v>184</v>
      </c>
      <c r="G23" s="220"/>
      <c r="H23" s="220"/>
      <c r="I23" s="220"/>
      <c r="J23" s="122">
        <v>0.10833333333333334</v>
      </c>
      <c r="K23" s="122">
        <v>0.11597222222222221</v>
      </c>
      <c r="L23" s="119" t="s">
        <v>178</v>
      </c>
      <c r="M23" s="223" t="s">
        <v>196</v>
      </c>
      <c r="N23" s="224"/>
      <c r="O23" s="224"/>
      <c r="P23" s="225"/>
    </row>
    <row r="24" spans="1:16" ht="13.5" customHeight="1" x14ac:dyDescent="0.25">
      <c r="B24" s="221"/>
      <c r="C24" s="122">
        <v>0.76041666666666663</v>
      </c>
      <c r="D24" s="122">
        <v>0.76180555555555562</v>
      </c>
      <c r="E24" s="119" t="s">
        <v>172</v>
      </c>
      <c r="F24" s="223" t="s">
        <v>193</v>
      </c>
      <c r="G24" s="224"/>
      <c r="H24" s="224"/>
      <c r="I24" s="225"/>
      <c r="J24" s="124"/>
      <c r="K24" s="124"/>
      <c r="L24" s="119" t="s">
        <v>179</v>
      </c>
      <c r="M24" s="220" t="s">
        <v>189</v>
      </c>
      <c r="N24" s="220"/>
      <c r="O24" s="220"/>
      <c r="P24" s="220"/>
    </row>
    <row r="25" spans="1:16" ht="13.5" customHeight="1" x14ac:dyDescent="0.25">
      <c r="B25" s="221"/>
      <c r="C25" s="122">
        <v>0.76250000000000007</v>
      </c>
      <c r="D25" s="122">
        <v>0.76736111111111116</v>
      </c>
      <c r="E25" s="119" t="s">
        <v>177</v>
      </c>
      <c r="F25" s="223" t="s">
        <v>194</v>
      </c>
      <c r="G25" s="224"/>
      <c r="H25" s="224"/>
      <c r="I25" s="225"/>
      <c r="J25" s="122">
        <v>0.11666666666666665</v>
      </c>
      <c r="K25" s="122">
        <v>0.12013888888888889</v>
      </c>
      <c r="L25" s="119" t="s">
        <v>172</v>
      </c>
      <c r="M25" s="223" t="s">
        <v>197</v>
      </c>
      <c r="N25" s="224"/>
      <c r="O25" s="224"/>
      <c r="P25" s="225"/>
    </row>
    <row r="26" spans="1:16" ht="13.5" customHeight="1" x14ac:dyDescent="0.25">
      <c r="B26" s="221"/>
      <c r="C26" s="124"/>
      <c r="D26" s="124"/>
      <c r="E26" s="119" t="s">
        <v>176</v>
      </c>
      <c r="F26" s="220" t="s">
        <v>184</v>
      </c>
      <c r="G26" s="220"/>
      <c r="H26" s="220"/>
      <c r="I26" s="220"/>
      <c r="J26" s="124"/>
      <c r="K26" s="124"/>
      <c r="L26" s="119" t="s">
        <v>175</v>
      </c>
      <c r="M26" s="220" t="s">
        <v>184</v>
      </c>
      <c r="N26" s="220"/>
      <c r="O26" s="220"/>
      <c r="P26" s="220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13" t="s">
        <v>48</v>
      </c>
      <c r="C28" s="213"/>
      <c r="D28" s="21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/>
      <c r="F30" s="128"/>
      <c r="G30" s="128"/>
      <c r="H30" s="128"/>
      <c r="I30" s="128"/>
      <c r="J30" s="128"/>
      <c r="K30" s="129"/>
      <c r="L30" s="128"/>
      <c r="M30" s="117"/>
      <c r="N30" s="132">
        <v>0.18402777777777779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0.29166666666666669</v>
      </c>
      <c r="E31" s="134"/>
      <c r="F31" s="134"/>
      <c r="G31" s="134"/>
      <c r="H31" s="134"/>
      <c r="I31" s="134"/>
      <c r="J31" s="134"/>
      <c r="K31" s="134">
        <v>4.1666666666666664E-2</v>
      </c>
      <c r="L31" s="101"/>
      <c r="M31" s="101"/>
      <c r="N31" s="101"/>
      <c r="O31" s="102"/>
      <c r="P31" s="99">
        <f>SUM(C31:N31)</f>
        <v>0.33333333333333337</v>
      </c>
    </row>
    <row r="32" spans="1:16" ht="14.1" customHeight="1" x14ac:dyDescent="0.25">
      <c r="B32" s="22" t="s">
        <v>63</v>
      </c>
      <c r="C32" s="111"/>
      <c r="D32" s="133"/>
      <c r="E32" s="133"/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4">D31-D32-D33</f>
        <v>0.29166666666666669</v>
      </c>
      <c r="E34" s="94">
        <f t="shared" si="4"/>
        <v>0</v>
      </c>
      <c r="F34" s="94">
        <f t="shared" si="4"/>
        <v>0</v>
      </c>
      <c r="G34" s="94">
        <f t="shared" si="4"/>
        <v>0</v>
      </c>
      <c r="H34" s="94">
        <f t="shared" si="4"/>
        <v>0</v>
      </c>
      <c r="I34" s="94">
        <f t="shared" si="4"/>
        <v>0</v>
      </c>
      <c r="J34" s="94">
        <f t="shared" si="4"/>
        <v>0</v>
      </c>
      <c r="K34" s="94">
        <f t="shared" si="4"/>
        <v>4.1666666666666664E-2</v>
      </c>
      <c r="L34" s="94">
        <f t="shared" si="4"/>
        <v>0</v>
      </c>
      <c r="M34" s="94">
        <f t="shared" si="4"/>
        <v>0</v>
      </c>
      <c r="N34" s="94">
        <f t="shared" si="4"/>
        <v>0</v>
      </c>
      <c r="O34" s="95"/>
      <c r="P34" s="96">
        <f t="shared" si="4"/>
        <v>0.33333333333333337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3" t="s">
        <v>65</v>
      </c>
      <c r="C36" s="207"/>
      <c r="D36" s="208"/>
      <c r="E36" s="207"/>
      <c r="F36" s="208"/>
      <c r="G36" s="209"/>
      <c r="H36" s="210"/>
      <c r="I36" s="211"/>
      <c r="J36" s="212"/>
      <c r="K36" s="211"/>
      <c r="L36" s="212"/>
      <c r="M36" s="211"/>
      <c r="N36" s="212"/>
      <c r="O36" s="201"/>
      <c r="P36" s="201"/>
    </row>
    <row r="37" spans="2:16" ht="18" customHeight="1" x14ac:dyDescent="0.25">
      <c r="B37" s="204"/>
      <c r="C37" s="226"/>
      <c r="D37" s="226"/>
      <c r="E37" s="202"/>
      <c r="F37" s="201"/>
      <c r="G37" s="206"/>
      <c r="H37" s="201"/>
      <c r="I37" s="202"/>
      <c r="J37" s="201"/>
      <c r="K37" s="202"/>
      <c r="L37" s="201"/>
      <c r="M37" s="201"/>
      <c r="N37" s="201"/>
      <c r="O37" s="201"/>
      <c r="P37" s="201"/>
    </row>
    <row r="38" spans="2:16" ht="18" customHeight="1" x14ac:dyDescent="0.25">
      <c r="B38" s="204"/>
      <c r="C38" s="206"/>
      <c r="D38" s="201"/>
      <c r="E38" s="202"/>
      <c r="F38" s="201"/>
      <c r="G38" s="202"/>
      <c r="H38" s="201"/>
      <c r="I38" s="202"/>
      <c r="J38" s="201"/>
      <c r="K38" s="202"/>
      <c r="L38" s="201"/>
      <c r="M38" s="202"/>
      <c r="N38" s="201"/>
      <c r="O38" s="201"/>
      <c r="P38" s="201"/>
    </row>
    <row r="39" spans="2:16" ht="18" customHeight="1" x14ac:dyDescent="0.25">
      <c r="B39" s="204"/>
      <c r="C39" s="201"/>
      <c r="D39" s="201"/>
      <c r="E39" s="202"/>
      <c r="F39" s="201"/>
      <c r="G39" s="206"/>
      <c r="H39" s="201"/>
      <c r="I39" s="202"/>
      <c r="J39" s="201"/>
      <c r="K39" s="202"/>
      <c r="L39" s="201"/>
      <c r="M39" s="206"/>
      <c r="N39" s="201"/>
      <c r="O39" s="201"/>
      <c r="P39" s="201"/>
    </row>
    <row r="40" spans="2:16" ht="18" customHeight="1" x14ac:dyDescent="0.25">
      <c r="B40" s="204"/>
      <c r="C40" s="201"/>
      <c r="D40" s="201"/>
      <c r="E40" s="201"/>
      <c r="F40" s="201"/>
      <c r="G40" s="201"/>
      <c r="H40" s="201"/>
      <c r="I40" s="201"/>
      <c r="J40" s="201"/>
      <c r="K40" s="202"/>
      <c r="L40" s="201"/>
      <c r="M40" s="201"/>
      <c r="N40" s="201"/>
      <c r="O40" s="201"/>
      <c r="P40" s="201"/>
    </row>
    <row r="41" spans="2:16" ht="18" customHeight="1" x14ac:dyDescent="0.25">
      <c r="B41" s="205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9" t="s">
        <v>66</v>
      </c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1"/>
    </row>
    <row r="44" spans="2:16" ht="14.1" customHeight="1" x14ac:dyDescent="0.25">
      <c r="B44" s="192" t="s">
        <v>192</v>
      </c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4"/>
    </row>
    <row r="45" spans="2:16" ht="14.1" customHeight="1" x14ac:dyDescent="0.25">
      <c r="B45" s="195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7"/>
    </row>
    <row r="46" spans="2:16" ht="14.1" customHeight="1" x14ac:dyDescent="0.25">
      <c r="B46" s="195"/>
      <c r="C46" s="196"/>
      <c r="D46" s="196"/>
      <c r="E46" s="196"/>
      <c r="F46" s="196"/>
      <c r="G46" s="196"/>
      <c r="H46" s="196"/>
      <c r="I46" s="196"/>
      <c r="J46" s="196"/>
      <c r="K46" s="196"/>
      <c r="L46" s="196"/>
      <c r="M46" s="196"/>
      <c r="N46" s="196"/>
      <c r="O46" s="196"/>
      <c r="P46" s="197"/>
    </row>
    <row r="47" spans="2:16" ht="14.1" customHeight="1" x14ac:dyDescent="0.25">
      <c r="B47" s="198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20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76"/>
      <c r="C52" s="177"/>
      <c r="D52" s="174"/>
      <c r="E52" s="174"/>
      <c r="F52" s="174"/>
      <c r="G52" s="177"/>
      <c r="H52" s="177"/>
      <c r="I52" s="177"/>
      <c r="J52" s="177"/>
      <c r="K52" s="177"/>
      <c r="L52" s="177"/>
      <c r="M52" s="177"/>
      <c r="N52" s="177"/>
      <c r="O52" s="177"/>
      <c r="P52" s="178"/>
    </row>
    <row r="53" spans="2:16" ht="14.1" customHeight="1" thickTop="1" thickBot="1" x14ac:dyDescent="0.3">
      <c r="B53" s="179" t="s">
        <v>164</v>
      </c>
      <c r="C53" s="180"/>
      <c r="D53" s="90"/>
      <c r="E53" s="90"/>
      <c r="F53" s="90"/>
      <c r="G53" s="183"/>
      <c r="H53" s="184"/>
      <c r="I53" s="184"/>
      <c r="J53" s="184"/>
      <c r="K53" s="184"/>
      <c r="L53" s="184"/>
      <c r="M53" s="184"/>
      <c r="N53" s="184"/>
      <c r="O53" s="184"/>
      <c r="P53" s="185"/>
    </row>
    <row r="54" spans="2:16" ht="14.1" customHeight="1" thickTop="1" thickBot="1" x14ac:dyDescent="0.3">
      <c r="B54" s="181" t="s">
        <v>163</v>
      </c>
      <c r="C54" s="182"/>
      <c r="D54" s="182"/>
      <c r="E54" s="182"/>
      <c r="F54" s="90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25"/>
    <row r="56" spans="2:16" ht="17.25" customHeight="1" x14ac:dyDescent="0.25">
      <c r="B56" s="160" t="s">
        <v>67</v>
      </c>
      <c r="C56" s="16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1" t="s">
        <v>68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3"/>
      <c r="N57" s="164" t="s">
        <v>69</v>
      </c>
      <c r="O57" s="162"/>
      <c r="P57" s="165"/>
    </row>
    <row r="58" spans="2:16" ht="17.100000000000001" customHeight="1" x14ac:dyDescent="0.25">
      <c r="B58" s="166" t="s">
        <v>70</v>
      </c>
      <c r="C58" s="167"/>
      <c r="D58" s="168"/>
      <c r="E58" s="166" t="s">
        <v>71</v>
      </c>
      <c r="F58" s="167"/>
      <c r="G58" s="168"/>
      <c r="H58" s="167" t="s">
        <v>72</v>
      </c>
      <c r="I58" s="167"/>
      <c r="J58" s="167"/>
      <c r="K58" s="169" t="s">
        <v>73</v>
      </c>
      <c r="L58" s="167"/>
      <c r="M58" s="170"/>
      <c r="N58" s="171"/>
      <c r="O58" s="167"/>
      <c r="P58" s="172"/>
    </row>
    <row r="59" spans="2:16" ht="20.100000000000001" customHeight="1" x14ac:dyDescent="0.25">
      <c r="B59" s="148" t="s">
        <v>74</v>
      </c>
      <c r="C59" s="149"/>
      <c r="D59" s="29" t="b">
        <v>1</v>
      </c>
      <c r="E59" s="148" t="s">
        <v>75</v>
      </c>
      <c r="F59" s="149"/>
      <c r="G59" s="29" t="b">
        <v>1</v>
      </c>
      <c r="H59" s="156" t="s">
        <v>76</v>
      </c>
      <c r="I59" s="149"/>
      <c r="J59" s="29" t="b">
        <v>1</v>
      </c>
      <c r="K59" s="156" t="s">
        <v>77</v>
      </c>
      <c r="L59" s="149"/>
      <c r="M59" s="29" t="b">
        <v>1</v>
      </c>
      <c r="N59" s="157" t="s">
        <v>78</v>
      </c>
      <c r="O59" s="149"/>
      <c r="P59" s="29" t="b">
        <v>1</v>
      </c>
    </row>
    <row r="60" spans="2:16" ht="20.100000000000001" customHeight="1" x14ac:dyDescent="0.25">
      <c r="B60" s="148" t="s">
        <v>79</v>
      </c>
      <c r="C60" s="149"/>
      <c r="D60" s="29" t="b">
        <v>1</v>
      </c>
      <c r="E60" s="148" t="s">
        <v>80</v>
      </c>
      <c r="F60" s="149"/>
      <c r="G60" s="29" t="b">
        <v>1</v>
      </c>
      <c r="H60" s="156" t="s">
        <v>81</v>
      </c>
      <c r="I60" s="149"/>
      <c r="J60" s="29" t="b">
        <v>1</v>
      </c>
      <c r="K60" s="156" t="s">
        <v>82</v>
      </c>
      <c r="L60" s="149"/>
      <c r="M60" s="29" t="b">
        <v>1</v>
      </c>
      <c r="N60" s="157" t="s">
        <v>83</v>
      </c>
      <c r="O60" s="149"/>
      <c r="P60" s="29" t="b">
        <v>1</v>
      </c>
    </row>
    <row r="61" spans="2:16" ht="20.100000000000001" customHeight="1" x14ac:dyDescent="0.25">
      <c r="B61" s="148" t="s">
        <v>84</v>
      </c>
      <c r="C61" s="149"/>
      <c r="D61" s="29" t="b">
        <v>1</v>
      </c>
      <c r="E61" s="148" t="s">
        <v>85</v>
      </c>
      <c r="F61" s="149"/>
      <c r="G61" s="29" t="b">
        <v>1</v>
      </c>
      <c r="H61" s="156" t="s">
        <v>86</v>
      </c>
      <c r="I61" s="149"/>
      <c r="J61" s="29" t="b">
        <v>1</v>
      </c>
      <c r="K61" s="156" t="s">
        <v>87</v>
      </c>
      <c r="L61" s="149"/>
      <c r="M61" s="29" t="b">
        <v>1</v>
      </c>
      <c r="N61" s="157" t="s">
        <v>88</v>
      </c>
      <c r="O61" s="149"/>
      <c r="P61" s="29" t="b">
        <v>1</v>
      </c>
    </row>
    <row r="62" spans="2:16" ht="20.100000000000001" customHeight="1" x14ac:dyDescent="0.25">
      <c r="B62" s="156" t="s">
        <v>86</v>
      </c>
      <c r="C62" s="149"/>
      <c r="D62" s="29" t="b">
        <v>1</v>
      </c>
      <c r="E62" s="148" t="s">
        <v>89</v>
      </c>
      <c r="F62" s="149"/>
      <c r="G62" s="29" t="b">
        <v>1</v>
      </c>
      <c r="H62" s="156" t="s">
        <v>90</v>
      </c>
      <c r="I62" s="149"/>
      <c r="J62" s="29" t="b">
        <v>0</v>
      </c>
      <c r="K62" s="156" t="s">
        <v>91</v>
      </c>
      <c r="L62" s="149"/>
      <c r="M62" s="29" t="b">
        <v>1</v>
      </c>
      <c r="N62" s="157" t="s">
        <v>81</v>
      </c>
      <c r="O62" s="149"/>
      <c r="P62" s="29" t="b">
        <v>1</v>
      </c>
    </row>
    <row r="63" spans="2:16" ht="20.100000000000001" customHeight="1" x14ac:dyDescent="0.25">
      <c r="B63" s="156" t="s">
        <v>92</v>
      </c>
      <c r="C63" s="149"/>
      <c r="D63" s="29" t="b">
        <v>1</v>
      </c>
      <c r="E63" s="148" t="s">
        <v>93</v>
      </c>
      <c r="F63" s="149"/>
      <c r="G63" s="29" t="b">
        <v>1</v>
      </c>
      <c r="H63" s="34"/>
      <c r="I63" s="35"/>
      <c r="J63" s="36"/>
      <c r="K63" s="156" t="s">
        <v>94</v>
      </c>
      <c r="L63" s="149"/>
      <c r="M63" s="29" t="b">
        <v>1</v>
      </c>
      <c r="N63" s="157" t="s">
        <v>162</v>
      </c>
      <c r="O63" s="149"/>
      <c r="P63" s="29" t="b">
        <v>1</v>
      </c>
    </row>
    <row r="64" spans="2:16" ht="20.100000000000001" customHeight="1" x14ac:dyDescent="0.25">
      <c r="B64" s="156" t="s">
        <v>95</v>
      </c>
      <c r="C64" s="149"/>
      <c r="D64" s="29" t="b">
        <v>0</v>
      </c>
      <c r="E64" s="148" t="s">
        <v>96</v>
      </c>
      <c r="F64" s="149"/>
      <c r="G64" s="29" t="b">
        <v>1</v>
      </c>
      <c r="H64" s="37"/>
      <c r="I64" s="38"/>
      <c r="J64" s="39"/>
      <c r="K64" s="158" t="s">
        <v>97</v>
      </c>
      <c r="L64" s="15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8" t="s">
        <v>160</v>
      </c>
      <c r="F65" s="14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50" t="s">
        <v>103</v>
      </c>
      <c r="C69" s="150"/>
      <c r="D69" s="47"/>
      <c r="E69" s="47"/>
      <c r="F69" s="152" t="s">
        <v>104</v>
      </c>
      <c r="G69" s="154" t="s">
        <v>105</v>
      </c>
      <c r="H69" s="47"/>
      <c r="I69" s="150" t="s">
        <v>106</v>
      </c>
      <c r="J69" s="150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51"/>
      <c r="C70" s="151"/>
      <c r="D70" s="51"/>
      <c r="E70" s="52"/>
      <c r="F70" s="153"/>
      <c r="G70" s="155"/>
      <c r="H70" s="53"/>
      <c r="I70" s="151"/>
      <c r="J70" s="151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-151.4</v>
      </c>
      <c r="D72" s="143">
        <v>-155.1</v>
      </c>
      <c r="E72" s="73" t="s">
        <v>116</v>
      </c>
      <c r="F72" s="112">
        <v>24</v>
      </c>
      <c r="G72" s="143">
        <v>20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</v>
      </c>
      <c r="D73" s="143">
        <v>-132.80000000000001</v>
      </c>
      <c r="E73" s="74" t="s">
        <v>120</v>
      </c>
      <c r="F73" s="114">
        <v>25</v>
      </c>
      <c r="G73" s="144">
        <v>30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-209.38</v>
      </c>
      <c r="D74" s="143">
        <v>-211.15</v>
      </c>
      <c r="E74" s="74" t="s">
        <v>125</v>
      </c>
      <c r="F74" s="115">
        <v>20</v>
      </c>
      <c r="G74" s="145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-108.8</v>
      </c>
      <c r="D75" s="143">
        <v>-112.9</v>
      </c>
      <c r="E75" s="74" t="s">
        <v>130</v>
      </c>
      <c r="F75" s="115">
        <v>40</v>
      </c>
      <c r="G75" s="145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28.1</v>
      </c>
      <c r="D76" s="143">
        <v>24.9</v>
      </c>
      <c r="E76" s="74" t="s">
        <v>135</v>
      </c>
      <c r="F76" s="115">
        <v>20</v>
      </c>
      <c r="G76" s="145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</v>
      </c>
      <c r="D77" s="143">
        <v>29.1</v>
      </c>
      <c r="E77" s="74" t="s">
        <v>140</v>
      </c>
      <c r="F77" s="115">
        <v>150</v>
      </c>
      <c r="G77" s="145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24.9</v>
      </c>
      <c r="D78" s="143">
        <v>21.7</v>
      </c>
      <c r="E78" s="74" t="s">
        <v>145</v>
      </c>
      <c r="F78" s="116"/>
      <c r="G78" s="146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25.7</v>
      </c>
      <c r="D79" s="143">
        <v>22.56</v>
      </c>
      <c r="E79" s="73" t="s">
        <v>150</v>
      </c>
      <c r="F79" s="112">
        <v>25</v>
      </c>
      <c r="G79" s="143">
        <v>15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4.7899999999999999E-5</v>
      </c>
      <c r="D80" s="147">
        <v>4.7500000000000003E-5</v>
      </c>
      <c r="E80" s="74" t="s">
        <v>155</v>
      </c>
      <c r="F80" s="114">
        <v>20</v>
      </c>
      <c r="G80" s="144">
        <v>51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7" t="s">
        <v>159</v>
      </c>
      <c r="C84" s="217"/>
    </row>
    <row r="85" spans="2:16" ht="15" customHeight="1" x14ac:dyDescent="0.25">
      <c r="B85" s="192" t="s">
        <v>185</v>
      </c>
      <c r="C85" s="218"/>
      <c r="D85" s="218"/>
      <c r="E85" s="218"/>
      <c r="F85" s="218"/>
      <c r="G85" s="218"/>
      <c r="H85" s="218"/>
      <c r="I85" s="218"/>
      <c r="J85" s="218"/>
      <c r="K85" s="218"/>
      <c r="L85" s="218"/>
      <c r="M85" s="218"/>
      <c r="N85" s="218"/>
      <c r="O85" s="218"/>
      <c r="P85" s="219"/>
    </row>
    <row r="86" spans="2:16" ht="15" customHeight="1" x14ac:dyDescent="0.25">
      <c r="B86" s="192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4"/>
    </row>
    <row r="87" spans="2:16" ht="15" customHeight="1" x14ac:dyDescent="0.25">
      <c r="B87" s="227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9"/>
    </row>
    <row r="88" spans="2:16" ht="15" customHeight="1" x14ac:dyDescent="0.25">
      <c r="B88" s="233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5"/>
    </row>
    <row r="89" spans="2:16" ht="15" customHeight="1" x14ac:dyDescent="0.25">
      <c r="B89" s="236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8"/>
    </row>
    <row r="90" spans="2:16" ht="15" customHeight="1" x14ac:dyDescent="0.25">
      <c r="B90" s="233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5"/>
    </row>
    <row r="91" spans="2:16" ht="15" customHeight="1" x14ac:dyDescent="0.25">
      <c r="B91" s="233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5"/>
    </row>
    <row r="92" spans="2:16" ht="15" customHeight="1" x14ac:dyDescent="0.25">
      <c r="B92" s="227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9"/>
    </row>
    <row r="93" spans="2:16" ht="15" customHeight="1" x14ac:dyDescent="0.25">
      <c r="B93" s="227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9"/>
    </row>
    <row r="94" spans="2:16" ht="15" customHeight="1" x14ac:dyDescent="0.25">
      <c r="B94" s="227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9"/>
    </row>
    <row r="95" spans="2:16" ht="15" customHeight="1" x14ac:dyDescent="0.25">
      <c r="B95" s="227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9"/>
    </row>
    <row r="96" spans="2:16" ht="15" customHeight="1" x14ac:dyDescent="0.25">
      <c r="B96" s="227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9"/>
    </row>
    <row r="97" spans="2:16" ht="15" customHeight="1" x14ac:dyDescent="0.25">
      <c r="B97" s="227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9"/>
    </row>
    <row r="98" spans="2:16" ht="15" customHeight="1" x14ac:dyDescent="0.25">
      <c r="B98" s="227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9"/>
    </row>
    <row r="99" spans="2:16" ht="15" customHeight="1" x14ac:dyDescent="0.25">
      <c r="B99" s="230"/>
      <c r="C99" s="231"/>
      <c r="D99" s="231"/>
      <c r="E99" s="231"/>
      <c r="F99" s="231"/>
      <c r="G99" s="231"/>
      <c r="H99" s="231"/>
      <c r="I99" s="231"/>
      <c r="J99" s="231"/>
      <c r="K99" s="231"/>
      <c r="L99" s="231"/>
      <c r="M99" s="231"/>
      <c r="N99" s="231"/>
      <c r="O99" s="231"/>
      <c r="P99" s="23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2025-12-19T23:40:47Z</dcterms:modified>
</cp:coreProperties>
</file>