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l="1"/>
  <c r="I19" i="1" s="1"/>
  <c r="G18" i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<sst xmlns="http://schemas.openxmlformats.org/spreadsheetml/2006/main" count="213" uniqueCount="193">
  <si>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</si>
  <si>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</si>
  <si>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</si>
  <si>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</si>
  <si>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</si>
  <si>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</si>
  <si>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</si>
  <si>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</si>
  <si>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</si>
  <si>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</si>
  <si>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</si>
  <si>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</si>
  <si>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</si>
  <si>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</si>
  <si>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</si>
  <si>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</si>
  <si>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</si>
  <si>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</si>
  <si>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</si>
  <si>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</si>
  <si>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</si>
  <si>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</si>
  <si>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</si>
  <si>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</si>
  <si>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</si>
  <si>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</si>
  <si>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</si>
  <si>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</si>
  <si>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</si>
  <si>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</si>
  <si>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</si>
  <si>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</si>
  <si>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</si>
  <si>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</si>
  <si>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</si>
  <si>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</si>
  <si>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</si>
  <si>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</si>
  <si>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</si>
  <si>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</si>
  <si>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</si>
  <si>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</si>
  <si>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</si>
  <si>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</si>
  <si>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</si>
  <si>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</si>
  <si>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</si>
  <si>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</si>
  <si>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</si>
  <si>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</si>
  <si>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</si>
  <si>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</si>
  <si>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</si>
  <si>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</si>
  <si>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</si>
  <si>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</si>
  <si>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</si>
  <si>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</si>
  <si>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</si>
  <si>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</si>
  <si>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</si>
  <si>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</si>
  <si>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</si>
  <si>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</si>
  <si>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</si>
  <si>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</si>
  <si>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</si>
  <si>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</si>
  <si>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</si>
  <si>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</si>
  <si>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</si>
  <si>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</si>
  <si>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</si>
  <si>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</si>
  <si>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</si>
  <si>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</si>
  <si>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</si>
  <si>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</si>
  <si>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</si>
  <si>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</si>
  <si>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</si>
  <si>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</si>
  <si>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</si>
  <si>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</si>
  <si>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</si>
  <si>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</si>
  <si>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</si>
  <si>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</si>
  <si>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</si>
  <si>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</si>
  <si>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</si>
  <si>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</si>
  <si>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</si>
  <si>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</si>
  <si>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</si>
  <si>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</si>
  <si>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</si>
  <si>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</si>
  <si>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</si>
  <si>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</si>
  <si>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</si>
  <si>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</si>
  <si>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</si>
  <si>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</si>
  <si>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</si>
  <si>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</si>
  <si>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</si>
  <si>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</si>
  <si>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</si>
  <si>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</si>
  <si>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</si>
  <si>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</si>
  <si>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</si>
  <si>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</si>
  <si>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</si>
  <si>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</si>
  <si>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</si>
  <si>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</si>
  <si>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</si>
  <si>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</si>
  <si>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</si>
  <si>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</si>
  <si>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</si>
  <si>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</si>
  <si>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</si>
  <si>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</si>
  <si>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</si>
  <si>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</si>
  <si>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</si>
  <si>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</si>
  <si>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</si>
  <si>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</si>
  <si>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</si>
  <si>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</si>
  <si>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</si>
  <si>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</si>
  <si>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</si>
  <si>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</si>
  <si>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</si>
  <si>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</si>
  <si>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</si>
  <si>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</si>
  <si>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</si>
  <si>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</si>
  <si>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</si>
  <si>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</si>
  <si>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</si>
  <si>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</si>
  <si>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</si>
  <si>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</si>
  <si>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</si>
  <si>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</si>
  <si>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</si>
  <si>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</si>
  <si>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</si>
  <si>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</si>
  <si>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</si>
  <si>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</si>
  <si>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</si>
  <si>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</si>
  <si>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</si>
  <si>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</si>
  <si>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</si>
  <si>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</si>
  <si>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</si>
  <si>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</si>
  <si>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</si>
  <si>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</si>
  <si>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</si>
  <si>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</si>
  <si>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</si>
  <si>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</si>
  <si>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</si>
  <si>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</si>
  <si>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</si>
  <si>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</si>
  <si>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</si>
  <si>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</si>
  <si>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</si>
  <si>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</si>
  <si>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</si>
  <si>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</si>
  <si>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</si>
  <si>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</si>
  <si>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</si>
  <si>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W</t>
    <phoneticPr fontId="3" type="noConversion"/>
  </si>
  <si>
    <t>W</t>
    <phoneticPr fontId="3" type="noConversion"/>
  </si>
  <si>
    <t>1) 방풍막 분리</t>
    <phoneticPr fontId="3" type="noConversion"/>
  </si>
  <si>
    <t>ALL</t>
    <phoneticPr fontId="3" type="noConversion"/>
  </si>
  <si>
    <t>DIR-KSP</t>
    <phoneticPr fontId="3" type="noConversion"/>
  </si>
  <si>
    <t xml:space="preserve"> 모든 타겟, B filter는 제외하고 관측</t>
    <phoneticPr fontId="3" type="noConversion"/>
  </si>
  <si>
    <t>M_008783~008784:N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</si>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</sst>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3" sqref="J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46007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100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0.78472222222222221</v>
      </c>
      <c r="D9" s="118">
        <v>1.8</v>
      </c>
      <c r="E9" s="118">
        <v>16</v>
      </c>
      <c r="F9" s="118">
        <v>38</v>
      </c>
      <c r="G9" s="119" t="s">
        <v>185</v>
      </c>
      <c r="H9" s="118">
        <v>5</v>
      </c>
      <c r="I9" s="119">
        <v>10.5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1.5</v>
      </c>
      <c r="E10" s="118">
        <v>10</v>
      </c>
      <c r="F10" s="118">
        <v>60</v>
      </c>
      <c r="G10" s="119" t="s">
        <v>186</v>
      </c>
      <c r="H10" s="118">
        <v>2.2999999999999998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8.3333333333333329E-2</v>
      </c>
      <c r="D11" s="136">
        <v>1.6</v>
      </c>
      <c r="E11" s="136">
        <v>8</v>
      </c>
      <c r="F11" s="136">
        <v>78</v>
      </c>
      <c r="G11" s="137" t="s">
        <v>192</v>
      </c>
      <c r="H11" s="138">
        <v>5</v>
      </c>
      <c r="I11" s="139"/>
      <c r="J11" s="140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23.298611111111111</v>
      </c>
      <c r="D12" s="11">
        <f>AVERAGE(D9:D11)</f>
        <v>1.6333333333333335</v>
      </c>
      <c r="E12" s="11">
        <f>AVERAGE(E9:E11)</f>
        <v>11.333333333333334</v>
      </c>
      <c r="F12" s="12">
        <f>AVERAGE(F9:F11)</f>
        <v>58.666666666666664</v>
      </c>
      <c r="G12" s="13"/>
      <c r="H12" s="14">
        <f>AVERAGE(H9:H11)</f>
        <v>4.1000000000000005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19" t="s">
        <v>189</v>
      </c>
      <c r="H16" s="119" t="s">
        <v>182</v>
      </c>
      <c r="I16" s="119" t="s">
        <v>188</v>
      </c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0.70138888888888884</v>
      </c>
      <c r="D17" s="122">
        <v>0.70347222222222217</v>
      </c>
      <c r="E17" s="131">
        <v>0.76527777777777783</v>
      </c>
      <c r="F17" s="131">
        <v>0.78611111111111109</v>
      </c>
      <c r="G17" s="131">
        <v>0.875</v>
      </c>
      <c r="H17" s="131">
        <v>7.9861111111111105E-2</v>
      </c>
      <c r="I17" s="131">
        <v>0.1013888888888889</v>
      </c>
      <c r="J17" s="131"/>
      <c r="K17" s="131"/>
      <c r="L17" s="131"/>
      <c r="M17" s="131"/>
      <c r="N17" s="131"/>
      <c r="O17" s="131"/>
      <c r="P17" s="131">
        <v>0.10694444444444444</v>
      </c>
    </row>
    <row r="18" spans="1:16" s="75" customFormat="1" ht="14.1" customHeight="1" x14ac:dyDescent="0.25">
      <c r="A18" s="31"/>
      <c r="B18" s="21" t="s">
        <v>42</v>
      </c>
      <c r="C18" s="119">
        <v>8660</v>
      </c>
      <c r="D18" s="119">
        <f>C18+1</f>
        <v>8661</v>
      </c>
      <c r="E18" s="119">
        <f>D19+1</f>
        <v>8666</v>
      </c>
      <c r="F18" s="119">
        <f t="shared" ref="F18" si="0">E19+1</f>
        <v>8680</v>
      </c>
      <c r="G18" s="119">
        <f>F19+1</f>
        <v>8735</v>
      </c>
      <c r="H18" s="119">
        <f t="shared" ref="H18" si="1">G19+1</f>
        <v>8861</v>
      </c>
      <c r="I18" s="119">
        <f t="shared" ref="I18" si="2">H19+1</f>
        <v>8873</v>
      </c>
      <c r="J18" s="119"/>
      <c r="K18" s="92"/>
      <c r="L18" s="92"/>
      <c r="M18" s="92"/>
      <c r="N18" s="92"/>
      <c r="O18" s="92"/>
      <c r="P18" s="119">
        <f>MAX(C18:O19)+1</f>
        <v>8878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8665</v>
      </c>
      <c r="E19" s="125">
        <v>8679</v>
      </c>
      <c r="F19" s="125">
        <v>8734</v>
      </c>
      <c r="G19" s="125">
        <v>8860</v>
      </c>
      <c r="H19" s="125">
        <f>H18+11</f>
        <v>8872</v>
      </c>
      <c r="I19" s="125">
        <f>I18+4</f>
        <v>8877</v>
      </c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5</v>
      </c>
      <c r="E20" s="98">
        <f t="shared" si="3"/>
        <v>14</v>
      </c>
      <c r="F20" s="98">
        <f t="shared" si="3"/>
        <v>55</v>
      </c>
      <c r="G20" s="98">
        <f t="shared" si="3"/>
        <v>126</v>
      </c>
      <c r="H20" s="85">
        <f t="shared" si="3"/>
        <v>12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22"/>
      <c r="D23" s="122"/>
      <c r="E23" s="119" t="s">
        <v>175</v>
      </c>
      <c r="F23" s="164" t="s">
        <v>184</v>
      </c>
      <c r="G23" s="164"/>
      <c r="H23" s="164"/>
      <c r="I23" s="164"/>
      <c r="J23" s="122"/>
      <c r="K23" s="122"/>
      <c r="L23" s="119" t="s">
        <v>178</v>
      </c>
      <c r="M23" s="164" t="s">
        <v>184</v>
      </c>
      <c r="N23" s="164"/>
      <c r="O23" s="164"/>
      <c r="P23" s="164"/>
    </row>
    <row r="24" spans="1:16" ht="13.5" customHeight="1" x14ac:dyDescent="0.25">
      <c r="B24" s="165"/>
      <c r="C24" s="122"/>
      <c r="D24" s="122"/>
      <c r="E24" s="119" t="s">
        <v>172</v>
      </c>
      <c r="F24" s="164" t="s">
        <v>184</v>
      </c>
      <c r="G24" s="164"/>
      <c r="H24" s="164"/>
      <c r="I24" s="164"/>
      <c r="J24" s="124"/>
      <c r="K24" s="124"/>
      <c r="L24" s="119" t="s">
        <v>179</v>
      </c>
      <c r="M24" s="164" t="s">
        <v>184</v>
      </c>
      <c r="N24" s="164"/>
      <c r="O24" s="164"/>
      <c r="P24" s="164"/>
    </row>
    <row r="25" spans="1:16" ht="13.5" customHeight="1" x14ac:dyDescent="0.25">
      <c r="B25" s="165"/>
      <c r="C25" s="122"/>
      <c r="D25" s="122"/>
      <c r="E25" s="119" t="s">
        <v>177</v>
      </c>
      <c r="F25" s="164" t="s">
        <v>184</v>
      </c>
      <c r="G25" s="164"/>
      <c r="H25" s="164"/>
      <c r="I25" s="164"/>
      <c r="J25" s="122"/>
      <c r="K25" s="122"/>
      <c r="L25" s="119" t="s">
        <v>172</v>
      </c>
      <c r="M25" s="164" t="s">
        <v>184</v>
      </c>
      <c r="N25" s="164"/>
      <c r="O25" s="164"/>
      <c r="P25" s="164"/>
    </row>
    <row r="26" spans="1:16" ht="13.5" customHeight="1" x14ac:dyDescent="0.25">
      <c r="B26" s="165"/>
      <c r="C26" s="124"/>
      <c r="D26" s="124"/>
      <c r="E26" s="119" t="s">
        <v>176</v>
      </c>
      <c r="F26" s="164" t="s">
        <v>184</v>
      </c>
      <c r="G26" s="164"/>
      <c r="H26" s="164"/>
      <c r="I26" s="164"/>
      <c r="J26" s="124"/>
      <c r="K26" s="124"/>
      <c r="L26" s="119" t="s">
        <v>175</v>
      </c>
      <c r="M26" s="164" t="s">
        <v>184</v>
      </c>
      <c r="N26" s="164"/>
      <c r="O26" s="164"/>
      <c r="P26" s="164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157" t="s">
        <v>48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/>
      <c r="F30" s="128"/>
      <c r="G30" s="128"/>
      <c r="H30" s="128"/>
      <c r="I30" s="128"/>
      <c r="J30" s="128"/>
      <c r="K30" s="129"/>
      <c r="L30" s="128"/>
      <c r="M30" s="117"/>
      <c r="N30" s="132">
        <v>0.18472222222222223</v>
      </c>
      <c r="O30" s="132"/>
      <c r="P30" s="99">
        <f>SUM(C30:J30,L30:N30)</f>
        <v>0.26805555555555555</v>
      </c>
    </row>
    <row r="31" spans="1:16" ht="14.1" customHeight="1" x14ac:dyDescent="0.25">
      <c r="B31" s="22" t="s">
        <v>167</v>
      </c>
      <c r="C31" s="110"/>
      <c r="D31" s="134">
        <v>0.29375000000000001</v>
      </c>
      <c r="E31" s="134"/>
      <c r="F31" s="134"/>
      <c r="G31" s="134"/>
      <c r="H31" s="134"/>
      <c r="I31" s="134"/>
      <c r="J31" s="134"/>
      <c r="K31" s="134">
        <v>4.1666666666666664E-2</v>
      </c>
      <c r="L31" s="101"/>
      <c r="M31" s="101"/>
      <c r="N31" s="101"/>
      <c r="O31" s="102"/>
      <c r="P31" s="99">
        <f>SUM(C31:N31)</f>
        <v>0.3354166666666667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41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4">D31-D32-D33</f>
        <v>0.29375000000000001</v>
      </c>
      <c r="E34" s="94">
        <f t="shared" si="4"/>
        <v>0</v>
      </c>
      <c r="F34" s="94">
        <f t="shared" si="4"/>
        <v>0</v>
      </c>
      <c r="G34" s="94">
        <f t="shared" si="4"/>
        <v>0</v>
      </c>
      <c r="H34" s="94">
        <f t="shared" si="4"/>
        <v>0</v>
      </c>
      <c r="I34" s="94">
        <f t="shared" si="4"/>
        <v>0</v>
      </c>
      <c r="J34" s="94">
        <f t="shared" si="4"/>
        <v>0</v>
      </c>
      <c r="K34" s="94">
        <f t="shared" si="4"/>
        <v>4.1666666666666664E-2</v>
      </c>
      <c r="L34" s="94">
        <f t="shared" si="4"/>
        <v>0</v>
      </c>
      <c r="M34" s="94">
        <f t="shared" si="4"/>
        <v>0</v>
      </c>
      <c r="N34" s="94">
        <f t="shared" si="4"/>
        <v>0</v>
      </c>
      <c r="O34" s="95"/>
      <c r="P34" s="96">
        <f t="shared" si="4"/>
        <v>0.3354166666666667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65</v>
      </c>
      <c r="C36" s="171" t="s">
        <v>191</v>
      </c>
      <c r="D36" s="172"/>
      <c r="E36" s="229"/>
      <c r="F36" s="230"/>
      <c r="G36" s="173"/>
      <c r="H36" s="174"/>
      <c r="I36" s="175"/>
      <c r="J36" s="172"/>
      <c r="K36" s="175"/>
      <c r="L36" s="172"/>
      <c r="M36" s="175"/>
      <c r="N36" s="172"/>
      <c r="O36" s="167"/>
      <c r="P36" s="167"/>
    </row>
    <row r="37" spans="2:16" ht="18" customHeight="1" x14ac:dyDescent="0.25">
      <c r="B37" s="189"/>
      <c r="C37" s="168"/>
      <c r="D37" s="168"/>
      <c r="E37" s="169"/>
      <c r="F37" s="167"/>
      <c r="G37" s="170"/>
      <c r="H37" s="167"/>
      <c r="I37" s="169"/>
      <c r="J37" s="167"/>
      <c r="K37" s="169"/>
      <c r="L37" s="167"/>
      <c r="M37" s="167"/>
      <c r="N37" s="167"/>
      <c r="O37" s="167"/>
      <c r="P37" s="167"/>
    </row>
    <row r="38" spans="2:16" ht="18" customHeight="1" x14ac:dyDescent="0.25">
      <c r="B38" s="189"/>
      <c r="C38" s="170"/>
      <c r="D38" s="167"/>
      <c r="E38" s="169"/>
      <c r="F38" s="167"/>
      <c r="G38" s="169"/>
      <c r="H38" s="167"/>
      <c r="I38" s="169"/>
      <c r="J38" s="167"/>
      <c r="K38" s="169"/>
      <c r="L38" s="167"/>
      <c r="M38" s="169"/>
      <c r="N38" s="167"/>
      <c r="O38" s="167"/>
      <c r="P38" s="167"/>
    </row>
    <row r="39" spans="2:16" ht="18" customHeight="1" x14ac:dyDescent="0.25">
      <c r="B39" s="189"/>
      <c r="C39" s="167"/>
      <c r="D39" s="167"/>
      <c r="E39" s="169"/>
      <c r="F39" s="167"/>
      <c r="G39" s="170"/>
      <c r="H39" s="167"/>
      <c r="I39" s="169"/>
      <c r="J39" s="167"/>
      <c r="K39" s="169"/>
      <c r="L39" s="167"/>
      <c r="M39" s="170"/>
      <c r="N39" s="167"/>
      <c r="O39" s="167"/>
      <c r="P39" s="167"/>
    </row>
    <row r="40" spans="2:16" ht="18" customHeight="1" x14ac:dyDescent="0.25">
      <c r="B40" s="189"/>
      <c r="C40" s="167"/>
      <c r="D40" s="167"/>
      <c r="E40" s="167"/>
      <c r="F40" s="167"/>
      <c r="G40" s="167"/>
      <c r="H40" s="167"/>
      <c r="I40" s="167"/>
      <c r="J40" s="167"/>
      <c r="K40" s="169"/>
      <c r="L40" s="167"/>
      <c r="M40" s="167"/>
      <c r="N40" s="167"/>
      <c r="O40" s="167"/>
      <c r="P40" s="167"/>
    </row>
    <row r="41" spans="2:16" ht="18" customHeight="1" x14ac:dyDescent="0.25">
      <c r="B41" s="190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42" t="s">
        <v>190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4"/>
    </row>
    <row r="48" spans="2:16" ht="14.1" customHeight="1" x14ac:dyDescent="0.25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7"/>
    </row>
    <row r="49" spans="2:16" ht="14.1" customHeight="1" x14ac:dyDescent="0.25"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7"/>
    </row>
    <row r="50" spans="2:16" ht="14.1" customHeight="1" x14ac:dyDescent="0.25">
      <c r="B50" s="185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</row>
    <row r="51" spans="2:16" ht="14.1" customHeight="1" x14ac:dyDescent="0.25">
      <c r="B51" s="185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7"/>
    </row>
    <row r="52" spans="2:16" ht="14.1" customHeight="1" thickBot="1" x14ac:dyDescent="0.3">
      <c r="B52" s="204"/>
      <c r="C52" s="205"/>
      <c r="D52" s="186"/>
      <c r="E52" s="186"/>
      <c r="F52" s="186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164</v>
      </c>
      <c r="C53" s="208"/>
      <c r="D53" s="90"/>
      <c r="E53" s="90"/>
      <c r="F53" s="90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163</v>
      </c>
      <c r="C54" s="210"/>
      <c r="D54" s="210"/>
      <c r="E54" s="210"/>
      <c r="F54" s="90"/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91" t="s">
        <v>67</v>
      </c>
      <c r="C56" s="19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2" t="s">
        <v>68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4"/>
      <c r="N57" s="195" t="s">
        <v>69</v>
      </c>
      <c r="O57" s="193"/>
      <c r="P57" s="196"/>
    </row>
    <row r="58" spans="2:16" ht="17.100000000000001" customHeight="1" x14ac:dyDescent="0.25">
      <c r="B58" s="197" t="s">
        <v>70</v>
      </c>
      <c r="C58" s="198"/>
      <c r="D58" s="199"/>
      <c r="E58" s="197" t="s">
        <v>71</v>
      </c>
      <c r="F58" s="198"/>
      <c r="G58" s="199"/>
      <c r="H58" s="198" t="s">
        <v>72</v>
      </c>
      <c r="I58" s="198"/>
      <c r="J58" s="198"/>
      <c r="K58" s="200" t="s">
        <v>73</v>
      </c>
      <c r="L58" s="198"/>
      <c r="M58" s="201"/>
      <c r="N58" s="202"/>
      <c r="O58" s="198"/>
      <c r="P58" s="203"/>
    </row>
    <row r="59" spans="2:16" ht="20.100000000000001" customHeight="1" x14ac:dyDescent="0.25">
      <c r="B59" s="217" t="s">
        <v>74</v>
      </c>
      <c r="C59" s="218"/>
      <c r="D59" s="29" t="b">
        <v>1</v>
      </c>
      <c r="E59" s="217" t="s">
        <v>75</v>
      </c>
      <c r="F59" s="218"/>
      <c r="G59" s="29" t="b">
        <v>1</v>
      </c>
      <c r="H59" s="219" t="s">
        <v>76</v>
      </c>
      <c r="I59" s="218"/>
      <c r="J59" s="29" t="b">
        <v>1</v>
      </c>
      <c r="K59" s="219" t="s">
        <v>77</v>
      </c>
      <c r="L59" s="218"/>
      <c r="M59" s="29" t="b">
        <v>1</v>
      </c>
      <c r="N59" s="220" t="s">
        <v>78</v>
      </c>
      <c r="O59" s="218"/>
      <c r="P59" s="29" t="b">
        <v>1</v>
      </c>
    </row>
    <row r="60" spans="2:16" ht="20.100000000000001" customHeight="1" x14ac:dyDescent="0.25">
      <c r="B60" s="217" t="s">
        <v>79</v>
      </c>
      <c r="C60" s="218"/>
      <c r="D60" s="29" t="b">
        <v>1</v>
      </c>
      <c r="E60" s="217" t="s">
        <v>80</v>
      </c>
      <c r="F60" s="218"/>
      <c r="G60" s="29" t="b">
        <v>1</v>
      </c>
      <c r="H60" s="219" t="s">
        <v>81</v>
      </c>
      <c r="I60" s="218"/>
      <c r="J60" s="29" t="b">
        <v>1</v>
      </c>
      <c r="K60" s="219" t="s">
        <v>82</v>
      </c>
      <c r="L60" s="218"/>
      <c r="M60" s="29" t="b">
        <v>1</v>
      </c>
      <c r="N60" s="220" t="s">
        <v>83</v>
      </c>
      <c r="O60" s="218"/>
      <c r="P60" s="29" t="b">
        <v>1</v>
      </c>
    </row>
    <row r="61" spans="2:16" ht="20.100000000000001" customHeight="1" x14ac:dyDescent="0.25">
      <c r="B61" s="217" t="s">
        <v>84</v>
      </c>
      <c r="C61" s="218"/>
      <c r="D61" s="29" t="b">
        <v>1</v>
      </c>
      <c r="E61" s="217" t="s">
        <v>85</v>
      </c>
      <c r="F61" s="218"/>
      <c r="G61" s="29" t="b">
        <v>1</v>
      </c>
      <c r="H61" s="219" t="s">
        <v>86</v>
      </c>
      <c r="I61" s="218"/>
      <c r="J61" s="29" t="b">
        <v>1</v>
      </c>
      <c r="K61" s="219" t="s">
        <v>87</v>
      </c>
      <c r="L61" s="218"/>
      <c r="M61" s="29" t="b">
        <v>1</v>
      </c>
      <c r="N61" s="220" t="s">
        <v>88</v>
      </c>
      <c r="O61" s="218"/>
      <c r="P61" s="29" t="b">
        <v>1</v>
      </c>
    </row>
    <row r="62" spans="2:16" ht="20.100000000000001" customHeight="1" x14ac:dyDescent="0.25">
      <c r="B62" s="219" t="s">
        <v>86</v>
      </c>
      <c r="C62" s="218"/>
      <c r="D62" s="29" t="b">
        <v>1</v>
      </c>
      <c r="E62" s="217" t="s">
        <v>89</v>
      </c>
      <c r="F62" s="218"/>
      <c r="G62" s="29" t="b">
        <v>1</v>
      </c>
      <c r="H62" s="219" t="s">
        <v>90</v>
      </c>
      <c r="I62" s="218"/>
      <c r="J62" s="29" t="b">
        <v>0</v>
      </c>
      <c r="K62" s="219" t="s">
        <v>91</v>
      </c>
      <c r="L62" s="218"/>
      <c r="M62" s="29" t="b">
        <v>1</v>
      </c>
      <c r="N62" s="220" t="s">
        <v>81</v>
      </c>
      <c r="O62" s="218"/>
      <c r="P62" s="29" t="b">
        <v>1</v>
      </c>
    </row>
    <row r="63" spans="2:16" ht="20.100000000000001" customHeight="1" x14ac:dyDescent="0.25">
      <c r="B63" s="219" t="s">
        <v>92</v>
      </c>
      <c r="C63" s="218"/>
      <c r="D63" s="29" t="b">
        <v>1</v>
      </c>
      <c r="E63" s="217" t="s">
        <v>93</v>
      </c>
      <c r="F63" s="218"/>
      <c r="G63" s="29" t="b">
        <v>1</v>
      </c>
      <c r="H63" s="34"/>
      <c r="I63" s="35"/>
      <c r="J63" s="36"/>
      <c r="K63" s="219" t="s">
        <v>94</v>
      </c>
      <c r="L63" s="218"/>
      <c r="M63" s="29" t="b">
        <v>1</v>
      </c>
      <c r="N63" s="220" t="s">
        <v>162</v>
      </c>
      <c r="O63" s="218"/>
      <c r="P63" s="29" t="b">
        <v>1</v>
      </c>
    </row>
    <row r="64" spans="2:16" ht="20.100000000000001" customHeight="1" x14ac:dyDescent="0.25">
      <c r="B64" s="219" t="s">
        <v>95</v>
      </c>
      <c r="C64" s="218"/>
      <c r="D64" s="29" t="b">
        <v>0</v>
      </c>
      <c r="E64" s="217" t="s">
        <v>96</v>
      </c>
      <c r="F64" s="218"/>
      <c r="G64" s="29" t="b">
        <v>1</v>
      </c>
      <c r="H64" s="37"/>
      <c r="I64" s="38"/>
      <c r="J64" s="39"/>
      <c r="K64" s="227" t="s">
        <v>97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160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103</v>
      </c>
      <c r="C69" s="221"/>
      <c r="D69" s="47"/>
      <c r="E69" s="47"/>
      <c r="F69" s="223" t="s">
        <v>104</v>
      </c>
      <c r="G69" s="225" t="s">
        <v>105</v>
      </c>
      <c r="H69" s="47"/>
      <c r="I69" s="221" t="s">
        <v>106</v>
      </c>
      <c r="J69" s="22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</v>
      </c>
      <c r="D72" s="231">
        <v>-155.4</v>
      </c>
      <c r="E72" s="73" t="s">
        <v>116</v>
      </c>
      <c r="F72" s="112">
        <v>22</v>
      </c>
      <c r="G72" s="231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-129.4</v>
      </c>
      <c r="D73" s="231">
        <v>-132.6</v>
      </c>
      <c r="E73" s="74" t="s">
        <v>120</v>
      </c>
      <c r="F73" s="114">
        <v>25</v>
      </c>
      <c r="G73" s="232">
        <v>35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-209.67</v>
      </c>
      <c r="D74" s="231">
        <v>-211.45</v>
      </c>
      <c r="E74" s="74" t="s">
        <v>125</v>
      </c>
      <c r="F74" s="115">
        <v>20</v>
      </c>
      <c r="G74" s="233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-109.6</v>
      </c>
      <c r="D75" s="231">
        <v>-113.35</v>
      </c>
      <c r="E75" s="74" t="s">
        <v>130</v>
      </c>
      <c r="F75" s="115">
        <v>40</v>
      </c>
      <c r="G75" s="233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</v>
      </c>
      <c r="D76" s="231">
        <v>24.3</v>
      </c>
      <c r="E76" s="74" t="s">
        <v>135</v>
      </c>
      <c r="F76" s="115">
        <v>20</v>
      </c>
      <c r="G76" s="233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31.8</v>
      </c>
      <c r="D77" s="231">
        <v>28.2</v>
      </c>
      <c r="E77" s="74" t="s">
        <v>140</v>
      </c>
      <c r="F77" s="115">
        <v>150</v>
      </c>
      <c r="G77" s="233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23.8</v>
      </c>
      <c r="D78" s="231">
        <v>21.22</v>
      </c>
      <c r="E78" s="74" t="s">
        <v>145</v>
      </c>
      <c r="F78" s="116"/>
      <c r="G78" s="234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24.6</v>
      </c>
      <c r="D79" s="231">
        <v>22</v>
      </c>
      <c r="E79" s="73" t="s">
        <v>150</v>
      </c>
      <c r="F79" s="112">
        <v>23</v>
      </c>
      <c r="G79" s="231">
        <v>12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4.6699999999999997E-5</v>
      </c>
      <c r="D80" s="235">
        <v>4.6900000000000002E-5</v>
      </c>
      <c r="E80" s="74" t="s">
        <v>155</v>
      </c>
      <c r="F80" s="114">
        <v>20</v>
      </c>
      <c r="G80" s="232">
        <v>79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159</v>
      </c>
      <c r="C84" s="161"/>
    </row>
    <row r="85" spans="2:16" ht="15" customHeight="1" x14ac:dyDescent="0.25">
      <c r="B85" s="142" t="s">
        <v>187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42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</row>
    <row r="87" spans="2:16" ht="15" customHeight="1" x14ac:dyDescent="0.25">
      <c r="B87" s="145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5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7"/>
    </row>
    <row r="93" spans="2:16" ht="15" customHeight="1" x14ac:dyDescent="0.25">
      <c r="B93" s="145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7"/>
    </row>
    <row r="94" spans="2:16" ht="15" customHeight="1" x14ac:dyDescent="0.25">
      <c r="B94" s="145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7"/>
    </row>
    <row r="95" spans="2:16" ht="15" customHeight="1" x14ac:dyDescent="0.25">
      <c r="B95" s="14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7"/>
    </row>
    <row r="96" spans="2:16" ht="15" customHeight="1" x14ac:dyDescent="0.25">
      <c r="B96" s="145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7"/>
    </row>
    <row r="97" spans="2:16" ht="15" customHeight="1" x14ac:dyDescent="0.25">
      <c r="B97" s="145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7"/>
    </row>
    <row r="98" spans="2:16" ht="15" customHeight="1" x14ac:dyDescent="0.25">
      <c r="B98" s="145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7"/>
    </row>
    <row r="99" spans="2:16" ht="15" customHeight="1" x14ac:dyDescent="0.2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5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2025-12-17T02:42:51Z</dcterms:modified>
</cp:coreProperties>
</file>