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H18" i="1"/>
  <c r="G18" i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<sst xmlns="http://schemas.openxmlformats.org/spreadsheetml/2006/main" count="213" uniqueCount="198">
  <si>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</si>
  <si>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</si>
  <si>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</si>
  <si>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</si>
  <si>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</si>
  <si>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</si>
  <si>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</si>
  <si>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</si>
  <si>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</si>
  <si>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</si>
  <si>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</si>
  <si>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</si>
  <si>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</si>
  <si>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</si>
  <si>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</si>
  <si>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</si>
  <si>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</si>
  <si>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</si>
  <si>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</si>
  <si>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</si>
  <si>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</si>
  <si>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</si>
  <si>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</si>
  <si>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</si>
  <si>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</si>
  <si>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</si>
  <si>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</si>
  <si>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</si>
  <si>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</si>
  <si>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</si>
  <si>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</si>
  <si>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</si>
  <si>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</si>
  <si>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</si>
  <si>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</si>
  <si>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</si>
  <si>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</si>
  <si>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</si>
  <si>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</si>
  <si>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</si>
  <si>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</si>
  <si>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</si>
  <si>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</si>
  <si>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</si>
  <si>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</si>
  <si>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</si>
  <si>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</si>
  <si>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</si>
  <si>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</si>
  <si>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</si>
  <si>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</si>
  <si>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</si>
  <si>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</si>
  <si>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</si>
  <si>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</si>
  <si>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</si>
  <si>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</si>
  <si>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</si>
  <si>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</si>
  <si>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</si>
  <si>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</si>
  <si>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</si>
  <si>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</si>
  <si>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</si>
  <si>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</si>
  <si>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</si>
  <si>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</si>
  <si>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</si>
  <si>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</si>
  <si>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</si>
  <si>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</si>
  <si>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</si>
  <si>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</si>
  <si>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</si>
  <si>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</si>
  <si>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</si>
  <si>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</si>
  <si>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</si>
  <si>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</si>
  <si>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</si>
  <si>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</si>
  <si>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</si>
  <si>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</si>
  <si>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</si>
  <si>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</si>
  <si>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</si>
  <si>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</si>
  <si>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</si>
  <si>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</si>
  <si>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</si>
  <si>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</si>
  <si>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</si>
  <si>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</si>
  <si>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</si>
  <si>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</si>
  <si>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</si>
  <si>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</si>
  <si>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</si>
  <si>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</si>
  <si>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</si>
  <si>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</si>
  <si>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</si>
  <si>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</si>
  <si>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</si>
  <si>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</si>
  <si>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</si>
  <si>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</si>
  <si>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</si>
  <si>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</si>
  <si>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</si>
  <si>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</si>
  <si>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</si>
  <si>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</si>
  <si>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</si>
  <si>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</si>
  <si>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</si>
  <si>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</si>
  <si>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</si>
  <si>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</si>
  <si>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</si>
  <si>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</si>
  <si>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</si>
  <si>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</si>
  <si>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</si>
  <si>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</si>
  <si>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</si>
  <si>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</si>
  <si>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</si>
  <si>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</si>
  <si>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</si>
  <si>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</si>
  <si>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</si>
  <si>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</si>
  <si>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</si>
  <si>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</si>
  <si>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</si>
  <si>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</si>
  <si>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</si>
  <si>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</si>
  <si>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</si>
  <si>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</si>
  <si>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</si>
  <si>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</si>
  <si>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</si>
  <si>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</si>
  <si>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</si>
  <si>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</si>
  <si>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</si>
  <si>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</si>
  <si>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</si>
  <si>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</si>
  <si>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</si>
  <si>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</si>
  <si>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</si>
  <si>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</si>
  <si>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</si>
  <si>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</si>
  <si>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</si>
  <si>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</si>
  <si>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</si>
  <si>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</si>
  <si>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</si>
  <si>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</si>
  <si>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</si>
  <si>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</si>
  <si>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</si>
  <si>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</si>
  <si>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</si>
  <si>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</si>
  <si>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</si>
  <si>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</si>
  <si>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</si>
  <si>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</si>
  <si>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</si>
  <si>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</si>
  <si>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</si>
  <si>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</si>
  <si>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</si>
  <si>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</si>
  <si>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</si>
  <si>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</si>
  <si>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</si>
  <si>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</si>
  <si>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</si>
  <si>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</si>
  <si>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</si>
  <si>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</si>
  <si>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</si>
  <si>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 xml:space="preserve"> /  /  /  /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</si>
  <si>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</si>
  <si>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</si>
  <si>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</si>
  <si>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</si>
  <si>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20s/36k 22s/28k</t>
    <phoneticPr fontId="3" type="noConversion"/>
  </si>
  <si>
    <t>2) [18:15] 망원경 포인팅 실패, 일정 구간 계속 스윙. TCS재연결후 관측 재개</t>
    <phoneticPr fontId="3" type="noConversion"/>
  </si>
  <si>
    <t>SE</t>
    <phoneticPr fontId="3" type="noConversion"/>
  </si>
  <si>
    <t>60s/11k 60s/20k 45s/20k 38s/22k 28s/20k</t>
    <phoneticPr fontId="3" type="noConversion"/>
  </si>
  <si>
    <t>60s/16k 60s/25k 38s/26k 29s/29k 20s/29k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</si>
</sst>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5" sqref="H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1" t="s">
        <v>0</v>
      </c>
      <c r="C2" s="2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2">
        <v>46004</v>
      </c>
      <c r="D3" s="203"/>
      <c r="E3" s="1"/>
      <c r="F3" s="1"/>
      <c r="G3" s="1"/>
      <c r="H3" s="1"/>
      <c r="I3" s="1"/>
      <c r="J3" s="1"/>
      <c r="K3" s="32" t="s">
        <v>2</v>
      </c>
      <c r="L3" s="204">
        <f>(P31-(P32+P33))/P31*100</f>
        <v>100</v>
      </c>
      <c r="M3" s="204"/>
      <c r="N3" s="32" t="s">
        <v>3</v>
      </c>
      <c r="O3" s="204">
        <f>(P31-P33)/P31*100</f>
        <v>100</v>
      </c>
      <c r="P3" s="20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1" t="s">
        <v>6</v>
      </c>
      <c r="C7" s="20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0.79166666666666663</v>
      </c>
      <c r="D9" s="119">
        <v>2.5</v>
      </c>
      <c r="E9" s="119">
        <v>13</v>
      </c>
      <c r="F9" s="119">
        <v>24</v>
      </c>
      <c r="G9" s="120" t="s">
        <v>185</v>
      </c>
      <c r="H9" s="119">
        <v>5</v>
      </c>
      <c r="I9" s="120">
        <v>36.6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1.69</v>
      </c>
      <c r="E10" s="119">
        <v>9</v>
      </c>
      <c r="F10" s="119">
        <v>47</v>
      </c>
      <c r="G10" s="120" t="s">
        <v>186</v>
      </c>
      <c r="H10" s="119">
        <v>2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8">
        <v>8.3333333333333329E-2</v>
      </c>
      <c r="D11" s="229">
        <v>1.75</v>
      </c>
      <c r="E11" s="229">
        <v>7</v>
      </c>
      <c r="F11" s="229">
        <v>64</v>
      </c>
      <c r="G11" s="120" t="s">
        <v>195</v>
      </c>
      <c r="H11" s="119">
        <v>3</v>
      </c>
      <c r="I11" s="2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23.291666666666664</v>
      </c>
      <c r="D12" s="11">
        <f>AVERAGE(D9:D11)</f>
        <v>1.9799999999999998</v>
      </c>
      <c r="E12" s="11">
        <f>AVERAGE(E9:E11)</f>
        <v>9.6666666666666661</v>
      </c>
      <c r="F12" s="12">
        <f>AVERAGE(F9:F11)</f>
        <v>45</v>
      </c>
      <c r="G12" s="13"/>
      <c r="H12" s="14">
        <f>AVERAGE(H9:H11)</f>
        <v>3.3333333333333335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1" t="s">
        <v>25</v>
      </c>
      <c r="C14" s="20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180</v>
      </c>
      <c r="D16" s="124" t="s">
        <v>174</v>
      </c>
      <c r="E16" s="120" t="s">
        <v>182</v>
      </c>
      <c r="F16" s="120" t="s">
        <v>183</v>
      </c>
      <c r="G16" s="120" t="s">
        <v>189</v>
      </c>
      <c r="H16" s="120" t="s">
        <v>190</v>
      </c>
      <c r="I16" s="120" t="s">
        <v>191</v>
      </c>
      <c r="J16" s="120" t="s">
        <v>192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0.66875000000000007</v>
      </c>
      <c r="D17" s="123">
        <v>0.67013888888888884</v>
      </c>
      <c r="E17" s="132">
        <v>0.76458333333333339</v>
      </c>
      <c r="F17" s="123">
        <v>0.78749999999999998</v>
      </c>
      <c r="G17" s="123">
        <v>0.875</v>
      </c>
      <c r="H17" s="123">
        <v>1.7361111111111112E-2</v>
      </c>
      <c r="I17" s="123">
        <v>8.1944444444444445E-2</v>
      </c>
      <c r="J17" s="123">
        <v>0.10069444444444443</v>
      </c>
      <c r="K17" s="92"/>
      <c r="L17" s="92"/>
      <c r="M17" s="92"/>
      <c r="N17" s="92"/>
      <c r="O17" s="92"/>
      <c r="P17" s="132">
        <v>0.12152777777777778</v>
      </c>
    </row>
    <row r="18" spans="1:16" s="75" customFormat="1" ht="14.1" customHeight="1" x14ac:dyDescent="0.25">
      <c r="A18" s="31"/>
      <c r="B18" s="21" t="s">
        <v>42</v>
      </c>
      <c r="C18" s="120">
        <v>7962</v>
      </c>
      <c r="D18" s="120">
        <f>C18+1</f>
        <v>7963</v>
      </c>
      <c r="E18" s="120">
        <f>D19+1</f>
        <v>7970</v>
      </c>
      <c r="F18" s="120">
        <f t="shared" ref="F18:J18" si="0">E19+1</f>
        <v>7983</v>
      </c>
      <c r="G18" s="120">
        <f>F19+1</f>
        <v>8048</v>
      </c>
      <c r="H18" s="120">
        <f t="shared" si="0"/>
        <v>8137</v>
      </c>
      <c r="I18" s="120">
        <f t="shared" si="0"/>
        <v>8175</v>
      </c>
      <c r="J18" s="120">
        <f t="shared" si="0"/>
        <v>8187</v>
      </c>
      <c r="K18" s="93"/>
      <c r="L18" s="93"/>
      <c r="M18" s="93"/>
      <c r="N18" s="93"/>
      <c r="O18" s="93"/>
      <c r="P18" s="120">
        <f>MAX(C18:O19)+1</f>
        <v>8202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7969</v>
      </c>
      <c r="E19" s="126">
        <v>7982</v>
      </c>
      <c r="F19" s="126">
        <v>8047</v>
      </c>
      <c r="G19" s="126">
        <v>8136</v>
      </c>
      <c r="H19" s="126">
        <v>8174</v>
      </c>
      <c r="I19" s="126">
        <f>I18+11</f>
        <v>8186</v>
      </c>
      <c r="J19" s="126">
        <v>8201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7</v>
      </c>
      <c r="E20" s="99">
        <f t="shared" si="1"/>
        <v>13</v>
      </c>
      <c r="F20" s="99">
        <f t="shared" si="1"/>
        <v>65</v>
      </c>
      <c r="G20" s="99">
        <f t="shared" si="1"/>
        <v>89</v>
      </c>
      <c r="H20" s="85">
        <f t="shared" si="1"/>
        <v>38</v>
      </c>
      <c r="I20" s="85">
        <f t="shared" si="1"/>
        <v>12</v>
      </c>
      <c r="J20" s="85">
        <f t="shared" si="1"/>
        <v>15</v>
      </c>
      <c r="K20" s="85" t="str">
        <f t="shared" si="1"/>
        <v/>
      </c>
      <c r="L20" s="85" t="str">
        <f t="shared" si="1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23">
        <v>0.75624999999999998</v>
      </c>
      <c r="D23" s="123">
        <v>0.7583333333333333</v>
      </c>
      <c r="E23" s="120" t="s">
        <v>175</v>
      </c>
      <c r="F23" s="211" t="s">
        <v>193</v>
      </c>
      <c r="G23" s="212"/>
      <c r="H23" s="212"/>
      <c r="I23" s="213"/>
      <c r="J23" s="123">
        <v>0.10625</v>
      </c>
      <c r="K23" s="123">
        <v>0.11388888888888889</v>
      </c>
      <c r="L23" s="120" t="s">
        <v>178</v>
      </c>
      <c r="M23" s="211" t="s">
        <v>196</v>
      </c>
      <c r="N23" s="212"/>
      <c r="O23" s="212"/>
      <c r="P23" s="213"/>
    </row>
    <row r="24" spans="1:16" ht="13.5" customHeight="1" x14ac:dyDescent="0.25">
      <c r="B24" s="209"/>
      <c r="C24" s="125"/>
      <c r="D24" s="125"/>
      <c r="E24" s="120" t="s">
        <v>172</v>
      </c>
      <c r="F24" s="208" t="s">
        <v>184</v>
      </c>
      <c r="G24" s="208"/>
      <c r="H24" s="208"/>
      <c r="I24" s="208"/>
      <c r="J24" s="125"/>
      <c r="K24" s="125"/>
      <c r="L24" s="120" t="s">
        <v>179</v>
      </c>
      <c r="M24" s="208" t="s">
        <v>188</v>
      </c>
      <c r="N24" s="208"/>
      <c r="O24" s="208"/>
      <c r="P24" s="208"/>
    </row>
    <row r="25" spans="1:16" ht="13.5" customHeight="1" x14ac:dyDescent="0.25">
      <c r="B25" s="209"/>
      <c r="C25" s="123"/>
      <c r="D25" s="123"/>
      <c r="E25" s="120" t="s">
        <v>177</v>
      </c>
      <c r="F25" s="208" t="s">
        <v>184</v>
      </c>
      <c r="G25" s="208"/>
      <c r="H25" s="208"/>
      <c r="I25" s="208"/>
      <c r="J25" s="123">
        <v>0.11458333333333333</v>
      </c>
      <c r="K25" s="123">
        <v>0.12013888888888889</v>
      </c>
      <c r="L25" s="120" t="s">
        <v>172</v>
      </c>
      <c r="M25" s="211" t="s">
        <v>197</v>
      </c>
      <c r="N25" s="212"/>
      <c r="O25" s="212"/>
      <c r="P25" s="213"/>
    </row>
    <row r="26" spans="1:16" ht="13.5" customHeight="1" x14ac:dyDescent="0.25">
      <c r="B26" s="209"/>
      <c r="C26" s="125"/>
      <c r="D26" s="125"/>
      <c r="E26" s="120" t="s">
        <v>176</v>
      </c>
      <c r="F26" s="208" t="s">
        <v>184</v>
      </c>
      <c r="G26" s="208"/>
      <c r="H26" s="208"/>
      <c r="I26" s="208"/>
      <c r="J26" s="125"/>
      <c r="K26" s="125"/>
      <c r="L26" s="120" t="s">
        <v>175</v>
      </c>
      <c r="M26" s="208" t="s">
        <v>184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1" t="s">
        <v>48</v>
      </c>
      <c r="C28" s="201"/>
      <c r="D28" s="20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>
        <v>8.3333333333333329E-2</v>
      </c>
      <c r="E30" s="133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33">
        <v>0.12361111111111112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227">
        <v>0.2298611111111111</v>
      </c>
      <c r="E31" s="227">
        <v>6.458333333333334E-2</v>
      </c>
      <c r="F31" s="227"/>
      <c r="G31" s="227"/>
      <c r="H31" s="227"/>
      <c r="I31" s="227"/>
      <c r="J31" s="227"/>
      <c r="K31" s="227">
        <v>4.1666666666666664E-2</v>
      </c>
      <c r="L31" s="102"/>
      <c r="M31" s="102"/>
      <c r="N31" s="102"/>
      <c r="O31" s="103"/>
      <c r="P31" s="100">
        <f>SUM(C31:N31)</f>
        <v>0.33611111111111114</v>
      </c>
    </row>
    <row r="32" spans="1:16" ht="14.1" customHeight="1" x14ac:dyDescent="0.25">
      <c r="B32" s="22" t="s">
        <v>63</v>
      </c>
      <c r="C32" s="112"/>
      <c r="D32" s="134"/>
      <c r="E32" s="134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2">D31-D32-D33</f>
        <v>0.2298611111111111</v>
      </c>
      <c r="E34" s="95">
        <f t="shared" si="2"/>
        <v>6.458333333333334E-2</v>
      </c>
      <c r="F34" s="95">
        <f t="shared" si="2"/>
        <v>0</v>
      </c>
      <c r="G34" s="95">
        <f t="shared" si="2"/>
        <v>0</v>
      </c>
      <c r="H34" s="95">
        <f t="shared" si="2"/>
        <v>0</v>
      </c>
      <c r="I34" s="95">
        <f t="shared" si="2"/>
        <v>0</v>
      </c>
      <c r="J34" s="95">
        <f t="shared" si="2"/>
        <v>0</v>
      </c>
      <c r="K34" s="95">
        <f t="shared" si="2"/>
        <v>4.1666666666666664E-2</v>
      </c>
      <c r="L34" s="95">
        <f t="shared" si="2"/>
        <v>0</v>
      </c>
      <c r="M34" s="95">
        <f t="shared" si="2"/>
        <v>0</v>
      </c>
      <c r="N34" s="95">
        <f t="shared" si="2"/>
        <v>0</v>
      </c>
      <c r="O34" s="96"/>
      <c r="P34" s="97">
        <f t="shared" si="2"/>
        <v>0.33611111111111114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65</v>
      </c>
      <c r="C36" s="194"/>
      <c r="D36" s="195"/>
      <c r="E36" s="196"/>
      <c r="F36" s="197"/>
      <c r="G36" s="198"/>
      <c r="H36" s="199"/>
      <c r="I36" s="200"/>
      <c r="J36" s="197"/>
      <c r="K36" s="200"/>
      <c r="L36" s="197"/>
      <c r="M36" s="200"/>
      <c r="N36" s="197"/>
      <c r="O36" s="188"/>
      <c r="P36" s="188"/>
    </row>
    <row r="37" spans="2:16" ht="18" customHeight="1" x14ac:dyDescent="0.25">
      <c r="B37" s="191"/>
      <c r="C37" s="214"/>
      <c r="D37" s="214"/>
      <c r="E37" s="189"/>
      <c r="F37" s="188"/>
      <c r="G37" s="193"/>
      <c r="H37" s="188"/>
      <c r="I37" s="189"/>
      <c r="J37" s="188"/>
      <c r="K37" s="189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9"/>
      <c r="F38" s="188"/>
      <c r="G38" s="189"/>
      <c r="H38" s="188"/>
      <c r="I38" s="189"/>
      <c r="J38" s="188"/>
      <c r="K38" s="189"/>
      <c r="L38" s="188"/>
      <c r="M38" s="189"/>
      <c r="N38" s="188"/>
      <c r="O38" s="188"/>
      <c r="P38" s="188"/>
    </row>
    <row r="39" spans="2:16" ht="18" customHeight="1" x14ac:dyDescent="0.25">
      <c r="B39" s="191"/>
      <c r="C39" s="188"/>
      <c r="D39" s="188"/>
      <c r="E39" s="189"/>
      <c r="F39" s="188"/>
      <c r="G39" s="193"/>
      <c r="H39" s="188"/>
      <c r="I39" s="189"/>
      <c r="J39" s="188"/>
      <c r="K39" s="189"/>
      <c r="L39" s="188"/>
      <c r="M39" s="193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164</v>
      </c>
      <c r="C53" s="167"/>
      <c r="D53" s="90"/>
      <c r="E53" s="90"/>
      <c r="F53" s="90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163</v>
      </c>
      <c r="C54" s="169"/>
      <c r="D54" s="169"/>
      <c r="E54" s="169"/>
      <c r="F54" s="90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67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69</v>
      </c>
      <c r="O57" s="149"/>
      <c r="P57" s="152"/>
    </row>
    <row r="58" spans="2:16" ht="17.100000000000001" customHeight="1" x14ac:dyDescent="0.25">
      <c r="B58" s="153" t="s">
        <v>70</v>
      </c>
      <c r="C58" s="154"/>
      <c r="D58" s="155"/>
      <c r="E58" s="153" t="s">
        <v>71</v>
      </c>
      <c r="F58" s="154"/>
      <c r="G58" s="155"/>
      <c r="H58" s="154" t="s">
        <v>72</v>
      </c>
      <c r="I58" s="154"/>
      <c r="J58" s="154"/>
      <c r="K58" s="156" t="s">
        <v>73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74</v>
      </c>
      <c r="C59" s="136"/>
      <c r="D59" s="29" t="b">
        <v>1</v>
      </c>
      <c r="E59" s="135" t="s">
        <v>75</v>
      </c>
      <c r="F59" s="136"/>
      <c r="G59" s="29" t="b">
        <v>1</v>
      </c>
      <c r="H59" s="143" t="s">
        <v>76</v>
      </c>
      <c r="I59" s="136"/>
      <c r="J59" s="29" t="b">
        <v>1</v>
      </c>
      <c r="K59" s="143" t="s">
        <v>77</v>
      </c>
      <c r="L59" s="136"/>
      <c r="M59" s="29" t="b">
        <v>1</v>
      </c>
      <c r="N59" s="144" t="s">
        <v>78</v>
      </c>
      <c r="O59" s="136"/>
      <c r="P59" s="29" t="b">
        <v>1</v>
      </c>
    </row>
    <row r="60" spans="2:16" ht="20.100000000000001" customHeight="1" x14ac:dyDescent="0.25">
      <c r="B60" s="135" t="s">
        <v>79</v>
      </c>
      <c r="C60" s="136"/>
      <c r="D60" s="29" t="b">
        <v>1</v>
      </c>
      <c r="E60" s="135" t="s">
        <v>80</v>
      </c>
      <c r="F60" s="136"/>
      <c r="G60" s="29" t="b">
        <v>1</v>
      </c>
      <c r="H60" s="143" t="s">
        <v>81</v>
      </c>
      <c r="I60" s="136"/>
      <c r="J60" s="29" t="b">
        <v>1</v>
      </c>
      <c r="K60" s="143" t="s">
        <v>82</v>
      </c>
      <c r="L60" s="136"/>
      <c r="M60" s="29" t="b">
        <v>1</v>
      </c>
      <c r="N60" s="144" t="s">
        <v>83</v>
      </c>
      <c r="O60" s="136"/>
      <c r="P60" s="29" t="b">
        <v>1</v>
      </c>
    </row>
    <row r="61" spans="2:16" ht="20.100000000000001" customHeight="1" x14ac:dyDescent="0.25">
      <c r="B61" s="135" t="s">
        <v>84</v>
      </c>
      <c r="C61" s="136"/>
      <c r="D61" s="29" t="b">
        <v>1</v>
      </c>
      <c r="E61" s="135" t="s">
        <v>85</v>
      </c>
      <c r="F61" s="136"/>
      <c r="G61" s="29" t="b">
        <v>1</v>
      </c>
      <c r="H61" s="143" t="s">
        <v>86</v>
      </c>
      <c r="I61" s="136"/>
      <c r="J61" s="29" t="b">
        <v>1</v>
      </c>
      <c r="K61" s="143" t="s">
        <v>87</v>
      </c>
      <c r="L61" s="136"/>
      <c r="M61" s="29" t="b">
        <v>1</v>
      </c>
      <c r="N61" s="144" t="s">
        <v>88</v>
      </c>
      <c r="O61" s="136"/>
      <c r="P61" s="29" t="b">
        <v>1</v>
      </c>
    </row>
    <row r="62" spans="2:16" ht="20.100000000000001" customHeight="1" x14ac:dyDescent="0.25">
      <c r="B62" s="143" t="s">
        <v>86</v>
      </c>
      <c r="C62" s="136"/>
      <c r="D62" s="29" t="b">
        <v>1</v>
      </c>
      <c r="E62" s="135" t="s">
        <v>89</v>
      </c>
      <c r="F62" s="136"/>
      <c r="G62" s="29" t="b">
        <v>1</v>
      </c>
      <c r="H62" s="143" t="s">
        <v>90</v>
      </c>
      <c r="I62" s="136"/>
      <c r="J62" s="29" t="b">
        <v>0</v>
      </c>
      <c r="K62" s="143" t="s">
        <v>91</v>
      </c>
      <c r="L62" s="136"/>
      <c r="M62" s="29" t="b">
        <v>1</v>
      </c>
      <c r="N62" s="144" t="s">
        <v>81</v>
      </c>
      <c r="O62" s="136"/>
      <c r="P62" s="29" t="b">
        <v>1</v>
      </c>
    </row>
    <row r="63" spans="2:16" ht="20.100000000000001" customHeight="1" x14ac:dyDescent="0.25">
      <c r="B63" s="143" t="s">
        <v>92</v>
      </c>
      <c r="C63" s="136"/>
      <c r="D63" s="29" t="b">
        <v>1</v>
      </c>
      <c r="E63" s="135" t="s">
        <v>93</v>
      </c>
      <c r="F63" s="136"/>
      <c r="G63" s="29" t="b">
        <v>1</v>
      </c>
      <c r="H63" s="34"/>
      <c r="I63" s="35"/>
      <c r="J63" s="36"/>
      <c r="K63" s="143" t="s">
        <v>94</v>
      </c>
      <c r="L63" s="136"/>
      <c r="M63" s="29" t="b">
        <v>1</v>
      </c>
      <c r="N63" s="144" t="s">
        <v>162</v>
      </c>
      <c r="O63" s="136"/>
      <c r="P63" s="29" t="b">
        <v>1</v>
      </c>
    </row>
    <row r="64" spans="2:16" ht="20.100000000000001" customHeight="1" x14ac:dyDescent="0.25">
      <c r="B64" s="143" t="s">
        <v>95</v>
      </c>
      <c r="C64" s="136"/>
      <c r="D64" s="29" t="b">
        <v>0</v>
      </c>
      <c r="E64" s="135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103</v>
      </c>
      <c r="C69" s="137"/>
      <c r="D69" s="47"/>
      <c r="E69" s="47"/>
      <c r="F69" s="139" t="s">
        <v>104</v>
      </c>
      <c r="G69" s="141" t="s">
        <v>105</v>
      </c>
      <c r="H69" s="47"/>
      <c r="I69" s="137" t="s">
        <v>106</v>
      </c>
      <c r="J69" s="13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-153.47</v>
      </c>
      <c r="D72" s="113">
        <v>-155.75</v>
      </c>
      <c r="E72" s="73" t="s">
        <v>116</v>
      </c>
      <c r="F72" s="113">
        <v>22</v>
      </c>
      <c r="G72" s="113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-131</v>
      </c>
      <c r="D73" s="113">
        <v>-132.6</v>
      </c>
      <c r="E73" s="74" t="s">
        <v>120</v>
      </c>
      <c r="F73" s="115">
        <v>23</v>
      </c>
      <c r="G73" s="115">
        <v>29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-210.16</v>
      </c>
      <c r="D74" s="113">
        <v>-211.4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-111.87</v>
      </c>
      <c r="D75" s="113">
        <v>-113.3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26.2</v>
      </c>
      <c r="D76" s="113">
        <v>24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30.7</v>
      </c>
      <c r="D77" s="113">
        <v>27.9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</v>
      </c>
      <c r="D78" s="113">
        <v>20.9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23.8</v>
      </c>
      <c r="D79" s="113">
        <v>21.7</v>
      </c>
      <c r="E79" s="73" t="s">
        <v>150</v>
      </c>
      <c r="F79" s="113">
        <v>19</v>
      </c>
      <c r="G79" s="113">
        <v>10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4.7299999999999998E-5</v>
      </c>
      <c r="D80" s="114">
        <v>4.6300000000000001E-5</v>
      </c>
      <c r="E80" s="74" t="s">
        <v>155</v>
      </c>
      <c r="F80" s="115">
        <v>22</v>
      </c>
      <c r="G80" s="115">
        <v>65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5" t="s">
        <v>159</v>
      </c>
      <c r="C84" s="205"/>
    </row>
    <row r="85" spans="2:16" ht="15" customHeight="1" x14ac:dyDescent="0.25">
      <c r="B85" s="179" t="s">
        <v>187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79" t="s">
        <v>194</v>
      </c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1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2025-12-14T02:59:21Z</dcterms:modified>
</cp:coreProperties>
</file>