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D18" i="1" l="1"/>
  <c r="H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<sst xmlns="http://schemas.openxmlformats.org/spreadsheetml/2006/main" count="215" uniqueCount="201">
  <si>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</si>
  <si>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</si>
  <si>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</si>
  <si>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</si>
  <si>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</si>
  <si>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</si>
  <si>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</si>
  <si>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</si>
  <si>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</si>
  <si>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</si>
  <si>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</si>
  <si>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</si>
  <si>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</si>
  <si>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</si>
  <si>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</si>
  <si>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</si>
  <si>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</si>
  <si>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</si>
  <si>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</si>
  <si>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</si>
  <si>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</si>
  <si>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</si>
  <si>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</si>
  <si>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</si>
  <si>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</si>
  <si>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</si>
  <si>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</si>
  <si>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</si>
  <si>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</si>
  <si>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</si>
  <si>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</si>
  <si>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</si>
  <si>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</si>
  <si>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</si>
  <si>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</si>
  <si>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</si>
  <si>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</si>
  <si>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</si>
  <si>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</si>
  <si>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</si>
  <si>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</si>
  <si>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</si>
  <si>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</si>
  <si>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</si>
  <si>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</si>
  <si>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</si>
  <si>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</si>
  <si>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</si>
  <si>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</si>
  <si>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</si>
  <si>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</si>
  <si>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</si>
  <si>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</si>
  <si>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</si>
  <si>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</si>
  <si>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</si>
  <si>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</si>
  <si>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</si>
  <si>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</si>
  <si>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</si>
  <si>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</si>
  <si>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</si>
  <si>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</si>
  <si>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</si>
  <si>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</si>
  <si>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</si>
  <si>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</si>
  <si>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</si>
  <si>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</si>
  <si>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</si>
  <si>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</si>
  <si>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</si>
  <si>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</si>
  <si>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</si>
  <si>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</si>
  <si>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</si>
  <si>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</si>
  <si>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</si>
  <si>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</si>
  <si>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</si>
  <si>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</si>
  <si>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</si>
  <si>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</si>
  <si>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</si>
  <si>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</si>
  <si>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</si>
  <si>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</si>
  <si>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</si>
  <si>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</si>
  <si>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</si>
  <si>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</si>
  <si>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</si>
  <si>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</si>
  <si>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</si>
  <si>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</si>
  <si>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</si>
  <si>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</si>
  <si>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</si>
  <si>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</si>
  <si>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</si>
  <si>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</si>
  <si>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</si>
  <si>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</si>
  <si>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</si>
  <si>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</si>
  <si>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</si>
  <si>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</si>
  <si>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</si>
  <si>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</si>
  <si>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</si>
  <si>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</si>
  <si>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</si>
  <si>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</si>
  <si>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</si>
  <si>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</si>
  <si>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</si>
  <si>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</si>
  <si>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</si>
  <si>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</si>
  <si>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</si>
  <si>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</si>
  <si>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</si>
  <si>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</si>
  <si>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</si>
  <si>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</si>
  <si>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</si>
  <si>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</si>
  <si>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</si>
  <si>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</si>
  <si>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</si>
  <si>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</si>
  <si>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</si>
  <si>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</si>
  <si>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</si>
  <si>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</si>
  <si>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</si>
  <si>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</si>
  <si>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</si>
  <si>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</si>
  <si>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</si>
  <si>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</si>
  <si>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</si>
  <si>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</si>
  <si>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</si>
  <si>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</si>
  <si>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</si>
  <si>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</si>
  <si>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</si>
  <si>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</si>
  <si>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</si>
  <si>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</si>
  <si>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</si>
  <si>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</si>
  <si>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</si>
  <si>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</si>
  <si>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</si>
  <si>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</si>
  <si>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</si>
  <si>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</si>
  <si>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</si>
  <si>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</si>
  <si>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</si>
  <si>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</si>
  <si>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</si>
  <si>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</si>
  <si>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</si>
  <si>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</si>
  <si>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</si>
  <si>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</si>
  <si>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</si>
  <si>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</si>
  <si>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</si>
  <si>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</si>
  <si>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</si>
  <si>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</si>
  <si>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</si>
  <si>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</si>
  <si>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</si>
  <si>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</si>
  <si>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</si>
  <si>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</si>
  <si>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</si>
  <si>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</si>
  <si>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KSP</t>
    <phoneticPr fontId="3" type="noConversion"/>
  </si>
  <si>
    <t>1) 관측실  O2 측정노드 켜지지 않음.</t>
    <phoneticPr fontId="3" type="noConversion"/>
  </si>
  <si>
    <t>OBS</t>
    <phoneticPr fontId="4" type="noConversion"/>
  </si>
  <si>
    <t xml:space="preserve"> /  /  /  /</t>
    <phoneticPr fontId="3" type="noConversion"/>
  </si>
  <si>
    <t>E</t>
    <phoneticPr fontId="3" type="noConversion"/>
  </si>
  <si>
    <t>DIR-KSP</t>
    <phoneticPr fontId="3" type="noConversion"/>
  </si>
  <si>
    <t>S</t>
    <phoneticPr fontId="3" type="noConversion"/>
  </si>
  <si>
    <t>KAMP</t>
    <phoneticPr fontId="3" type="noConversion"/>
  </si>
  <si>
    <t>ALL</t>
    <phoneticPr fontId="3" type="noConversion"/>
  </si>
  <si>
    <t>TMT</t>
    <phoneticPr fontId="3" type="noConversion"/>
  </si>
  <si>
    <t>20s/33k 35s/33k 50s/33k</t>
    <phoneticPr fontId="3" type="noConversion"/>
  </si>
  <si>
    <t>20s/15k 35s/18k 50s/18k</t>
    <phoneticPr fontId="3" type="noConversion"/>
  </si>
  <si>
    <t>M_004777-004778:T</t>
    <phoneticPr fontId="3" type="noConversion"/>
  </si>
  <si>
    <t>M_004815-004816:M</t>
    <phoneticPr fontId="3" type="noConversion"/>
  </si>
  <si>
    <t>M_004092-004093:N</t>
    <phoneticPr fontId="3" type="noConversion"/>
  </si>
  <si>
    <t>60s/30k 45s/30k 30s/28k</t>
    <phoneticPr fontId="3" type="noConversion"/>
  </si>
  <si>
    <t>60s/19k 45s/22k 30s/20k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</si>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</sst>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2" sqref="C1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9" t="s">
        <v>0</v>
      </c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0">
        <v>45986</v>
      </c>
      <c r="D3" s="151"/>
      <c r="E3" s="1"/>
      <c r="F3" s="1"/>
      <c r="G3" s="1"/>
      <c r="H3" s="1"/>
      <c r="I3" s="1"/>
      <c r="J3" s="1"/>
      <c r="K3" s="32" t="s">
        <v>2</v>
      </c>
      <c r="L3" s="152">
        <f>(P31-(P32+P33))/P31*100</f>
        <v>100</v>
      </c>
      <c r="M3" s="152"/>
      <c r="N3" s="32" t="s">
        <v>3</v>
      </c>
      <c r="O3" s="152">
        <f>(P31-P33)/P31*100</f>
        <v>100</v>
      </c>
      <c r="P3" s="152"/>
    </row>
    <row r="4" spans="1:16" ht="14.25" customHeight="1" x14ac:dyDescent="0.25">
      <c r="B4" s="20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9" t="s">
        <v>6</v>
      </c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0.75</v>
      </c>
      <c r="D9" s="119">
        <v>1.8</v>
      </c>
      <c r="E9" s="119">
        <v>22.6</v>
      </c>
      <c r="F9" s="119">
        <v>15</v>
      </c>
      <c r="G9" s="120" t="s">
        <v>189</v>
      </c>
      <c r="H9" s="119">
        <v>3.3</v>
      </c>
      <c r="I9" s="120">
        <v>28</v>
      </c>
      <c r="J9" s="12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1.4</v>
      </c>
      <c r="E10" s="119">
        <v>19.7</v>
      </c>
      <c r="F10" s="119">
        <v>14</v>
      </c>
      <c r="G10" s="120" t="s">
        <v>187</v>
      </c>
      <c r="H10" s="119">
        <v>2.2999999999999998</v>
      </c>
      <c r="I10" s="127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1">
        <v>0.12847222222222224</v>
      </c>
      <c r="D11" s="129">
        <v>1.1000000000000001</v>
      </c>
      <c r="E11" s="129">
        <v>17.600000000000001</v>
      </c>
      <c r="F11" s="129">
        <v>17</v>
      </c>
      <c r="G11" s="120" t="s">
        <v>200</v>
      </c>
      <c r="H11" s="119">
        <v>3.2</v>
      </c>
      <c r="I11" s="130"/>
      <c r="J11" s="121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23.378472222222221</v>
      </c>
      <c r="D12" s="11">
        <f>AVERAGE(D9:D11)</f>
        <v>1.4333333333333336</v>
      </c>
      <c r="E12" s="11">
        <f>AVERAGE(E9:E11)</f>
        <v>19.966666666666665</v>
      </c>
      <c r="F12" s="12">
        <f>AVERAGE(F9:F11)</f>
        <v>15.333333333333334</v>
      </c>
      <c r="G12" s="13"/>
      <c r="H12" s="14">
        <f>AVERAGE(H9:H11)</f>
        <v>2.9333333333333336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9" t="s">
        <v>25</v>
      </c>
      <c r="C14" s="1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185</v>
      </c>
      <c r="D16" s="124" t="s">
        <v>174</v>
      </c>
      <c r="E16" s="120" t="s">
        <v>180</v>
      </c>
      <c r="F16" s="120" t="s">
        <v>183</v>
      </c>
      <c r="G16" s="120" t="s">
        <v>188</v>
      </c>
      <c r="H16" s="120" t="s">
        <v>190</v>
      </c>
      <c r="I16" s="120" t="s">
        <v>192</v>
      </c>
      <c r="J16" s="120" t="s">
        <v>191</v>
      </c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0.72222222222222221</v>
      </c>
      <c r="D17" s="123">
        <v>0.72569444444444453</v>
      </c>
      <c r="E17" s="123">
        <v>0.76944444444444438</v>
      </c>
      <c r="F17" s="123">
        <v>0.78819444444444453</v>
      </c>
      <c r="G17" s="123">
        <v>0.87708333333333333</v>
      </c>
      <c r="H17" s="123">
        <v>7.6388888888888886E-3</v>
      </c>
      <c r="I17" s="123">
        <v>7.7777777777777779E-2</v>
      </c>
      <c r="J17" s="123">
        <v>0.10972222222222222</v>
      </c>
      <c r="K17" s="92"/>
      <c r="L17" s="92"/>
      <c r="M17" s="92"/>
      <c r="N17" s="92"/>
      <c r="O17" s="92"/>
      <c r="P17" s="123">
        <v>0.125</v>
      </c>
    </row>
    <row r="18" spans="1:16" s="75" customFormat="1" ht="14.1" customHeight="1" x14ac:dyDescent="0.25">
      <c r="A18" s="31"/>
      <c r="B18" s="21" t="s">
        <v>42</v>
      </c>
      <c r="C18" s="120">
        <v>4693</v>
      </c>
      <c r="D18" s="120">
        <f>C18+1</f>
        <v>4694</v>
      </c>
      <c r="E18" s="120">
        <f>D19+1</f>
        <v>4705</v>
      </c>
      <c r="F18" s="120">
        <f t="shared" ref="F18" si="0">E19+1</f>
        <v>4717</v>
      </c>
      <c r="G18" s="120">
        <f>F19+1</f>
        <v>4776</v>
      </c>
      <c r="H18" s="120">
        <f>G19+1</f>
        <v>4861</v>
      </c>
      <c r="I18" s="120">
        <f>H19+1</f>
        <v>4902</v>
      </c>
      <c r="J18" s="120">
        <f>I19+1</f>
        <v>4915</v>
      </c>
      <c r="K18" s="93"/>
      <c r="L18" s="93"/>
      <c r="M18" s="93"/>
      <c r="N18" s="93"/>
      <c r="O18" s="93"/>
      <c r="P18" s="120">
        <f>MAX(C18:O19)+1</f>
        <v>4926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4704</v>
      </c>
      <c r="E19" s="126">
        <v>4716</v>
      </c>
      <c r="F19" s="126">
        <v>4775</v>
      </c>
      <c r="G19" s="126">
        <v>4860</v>
      </c>
      <c r="H19" s="126">
        <v>4901</v>
      </c>
      <c r="I19" s="126">
        <v>4914</v>
      </c>
      <c r="J19" s="126">
        <v>4925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12</v>
      </c>
      <c r="F20" s="99">
        <f t="shared" si="1"/>
        <v>59</v>
      </c>
      <c r="G20" s="99">
        <f t="shared" si="1"/>
        <v>85</v>
      </c>
      <c r="H20" s="85">
        <f t="shared" si="1"/>
        <v>41</v>
      </c>
      <c r="I20" s="85">
        <f t="shared" si="1"/>
        <v>13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7" t="s">
        <v>45</v>
      </c>
      <c r="C22" s="21" t="s">
        <v>21</v>
      </c>
      <c r="D22" s="21" t="s">
        <v>23</v>
      </c>
      <c r="E22" s="21" t="s">
        <v>46</v>
      </c>
      <c r="F22" s="158" t="s">
        <v>47</v>
      </c>
      <c r="G22" s="158"/>
      <c r="H22" s="158"/>
      <c r="I22" s="158"/>
      <c r="J22" s="21" t="s">
        <v>21</v>
      </c>
      <c r="K22" s="21" t="s">
        <v>23</v>
      </c>
      <c r="L22" s="21" t="s">
        <v>46</v>
      </c>
      <c r="M22" s="158" t="s">
        <v>47</v>
      </c>
      <c r="N22" s="158"/>
      <c r="O22" s="158"/>
      <c r="P22" s="158"/>
    </row>
    <row r="23" spans="1:16" ht="13.5" customHeight="1" x14ac:dyDescent="0.25">
      <c r="B23" s="157"/>
      <c r="C23" s="123">
        <v>0.74652777777777779</v>
      </c>
      <c r="D23" s="123">
        <v>0.75069444444444444</v>
      </c>
      <c r="E23" s="120" t="s">
        <v>175</v>
      </c>
      <c r="F23" s="159" t="s">
        <v>193</v>
      </c>
      <c r="G23" s="160"/>
      <c r="H23" s="160"/>
      <c r="I23" s="161"/>
      <c r="J23" s="123">
        <v>0.10972222222222222</v>
      </c>
      <c r="K23" s="123">
        <v>0.11388888888888889</v>
      </c>
      <c r="L23" s="120" t="s">
        <v>181</v>
      </c>
      <c r="M23" s="159" t="s">
        <v>198</v>
      </c>
      <c r="N23" s="160"/>
      <c r="O23" s="160"/>
      <c r="P23" s="161"/>
    </row>
    <row r="24" spans="1:16" ht="13.5" customHeight="1" x14ac:dyDescent="0.25">
      <c r="B24" s="157"/>
      <c r="C24" s="125"/>
      <c r="D24" s="125"/>
      <c r="E24" s="120" t="s">
        <v>172</v>
      </c>
      <c r="F24" s="156" t="s">
        <v>186</v>
      </c>
      <c r="G24" s="156"/>
      <c r="H24" s="156"/>
      <c r="I24" s="156"/>
      <c r="J24" s="125"/>
      <c r="K24" s="125"/>
      <c r="L24" s="120" t="s">
        <v>182</v>
      </c>
      <c r="M24" s="156" t="s">
        <v>186</v>
      </c>
      <c r="N24" s="156"/>
      <c r="O24" s="156"/>
      <c r="P24" s="156"/>
    </row>
    <row r="25" spans="1:16" ht="13.5" customHeight="1" x14ac:dyDescent="0.25">
      <c r="B25" s="157"/>
      <c r="C25" s="123">
        <v>0.75069444444444444</v>
      </c>
      <c r="D25" s="123">
        <v>0.75486111111111109</v>
      </c>
      <c r="E25" s="120" t="s">
        <v>179</v>
      </c>
      <c r="F25" s="159" t="s">
        <v>194</v>
      </c>
      <c r="G25" s="160"/>
      <c r="H25" s="160"/>
      <c r="I25" s="161"/>
      <c r="J25" s="123">
        <v>0.11388888888888889</v>
      </c>
      <c r="K25" s="123">
        <v>0.11875000000000001</v>
      </c>
      <c r="L25" s="120" t="s">
        <v>172</v>
      </c>
      <c r="M25" s="159" t="s">
        <v>199</v>
      </c>
      <c r="N25" s="160"/>
      <c r="O25" s="160"/>
      <c r="P25" s="161"/>
    </row>
    <row r="26" spans="1:16" ht="13.5" customHeight="1" x14ac:dyDescent="0.25">
      <c r="B26" s="157"/>
      <c r="C26" s="125"/>
      <c r="D26" s="125"/>
      <c r="E26" s="120" t="s">
        <v>176</v>
      </c>
      <c r="F26" s="156" t="s">
        <v>177</v>
      </c>
      <c r="G26" s="156"/>
      <c r="H26" s="156"/>
      <c r="I26" s="156"/>
      <c r="J26" s="125"/>
      <c r="K26" s="125"/>
      <c r="L26" s="120" t="s">
        <v>175</v>
      </c>
      <c r="M26" s="156" t="s">
        <v>186</v>
      </c>
      <c r="N26" s="156"/>
      <c r="O26" s="156"/>
      <c r="P26" s="156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49" t="s">
        <v>48</v>
      </c>
      <c r="C28" s="149"/>
      <c r="D28" s="14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18">
        <v>8.3333333333333329E-2</v>
      </c>
      <c r="E30" s="118">
        <v>6.25E-2</v>
      </c>
      <c r="F30" s="118"/>
      <c r="G30" s="118"/>
      <c r="H30" s="118"/>
      <c r="I30" s="118"/>
      <c r="J30" s="118"/>
      <c r="K30" s="223"/>
      <c r="L30" s="118"/>
      <c r="M30" s="118"/>
      <c r="N30" s="118">
        <v>0.13819444444444443</v>
      </c>
      <c r="O30" s="133"/>
      <c r="P30" s="100">
        <f>SUM(C30:J30,L30:N30)</f>
        <v>0.28402777777777777</v>
      </c>
    </row>
    <row r="31" spans="1:16" ht="14.1" customHeight="1" x14ac:dyDescent="0.25">
      <c r="B31" s="22" t="s">
        <v>167</v>
      </c>
      <c r="C31" s="111"/>
      <c r="D31" s="128">
        <v>0.21944444444444444</v>
      </c>
      <c r="E31" s="128">
        <v>7.013888888888889E-2</v>
      </c>
      <c r="F31" s="128"/>
      <c r="G31" s="128"/>
      <c r="H31" s="128"/>
      <c r="I31" s="128"/>
      <c r="J31" s="128"/>
      <c r="K31" s="128">
        <v>4.9305555555555554E-2</v>
      </c>
      <c r="L31" s="102"/>
      <c r="M31" s="102"/>
      <c r="N31" s="102"/>
      <c r="O31" s="103"/>
      <c r="P31" s="100">
        <f>SUM(C31:N31)</f>
        <v>0.33888888888888885</v>
      </c>
    </row>
    <row r="32" spans="1:16" ht="14.1" customHeight="1" x14ac:dyDescent="0.25">
      <c r="B32" s="22" t="s">
        <v>63</v>
      </c>
      <c r="C32" s="112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32">
        <f t="shared" ref="D34:P34" si="3">D31-D32-D33</f>
        <v>0.21944444444444444</v>
      </c>
      <c r="E34" s="95">
        <f t="shared" si="3"/>
        <v>7.013888888888889E-2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4.9305555555555554E-2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0.33888888888888885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2" t="s">
        <v>65</v>
      </c>
      <c r="C36" s="166" t="s">
        <v>195</v>
      </c>
      <c r="D36" s="167"/>
      <c r="E36" s="166" t="s">
        <v>196</v>
      </c>
      <c r="F36" s="167"/>
      <c r="G36" s="166" t="s">
        <v>197</v>
      </c>
      <c r="H36" s="167"/>
      <c r="I36" s="168"/>
      <c r="J36" s="169"/>
      <c r="K36" s="168"/>
      <c r="L36" s="169"/>
      <c r="M36" s="168"/>
      <c r="N36" s="169"/>
      <c r="O36" s="162"/>
      <c r="P36" s="162"/>
    </row>
    <row r="37" spans="2:16" ht="18" customHeight="1" x14ac:dyDescent="0.25">
      <c r="B37" s="183"/>
      <c r="C37" s="163"/>
      <c r="D37" s="163"/>
      <c r="E37" s="164"/>
      <c r="F37" s="162"/>
      <c r="G37" s="165"/>
      <c r="H37" s="162"/>
      <c r="I37" s="164"/>
      <c r="J37" s="162"/>
      <c r="K37" s="164"/>
      <c r="L37" s="162"/>
      <c r="M37" s="162"/>
      <c r="N37" s="162"/>
      <c r="O37" s="162"/>
      <c r="P37" s="162"/>
    </row>
    <row r="38" spans="2:16" ht="18" customHeight="1" x14ac:dyDescent="0.25">
      <c r="B38" s="183"/>
      <c r="C38" s="165"/>
      <c r="D38" s="162"/>
      <c r="E38" s="164"/>
      <c r="F38" s="162"/>
      <c r="G38" s="164"/>
      <c r="H38" s="162"/>
      <c r="I38" s="164"/>
      <c r="J38" s="162"/>
      <c r="K38" s="164"/>
      <c r="L38" s="162"/>
      <c r="M38" s="162"/>
      <c r="N38" s="162"/>
      <c r="O38" s="162"/>
      <c r="P38" s="162"/>
    </row>
    <row r="39" spans="2:16" ht="18" customHeight="1" x14ac:dyDescent="0.25">
      <c r="B39" s="183"/>
      <c r="C39" s="162"/>
      <c r="D39" s="162"/>
      <c r="E39" s="164"/>
      <c r="F39" s="162"/>
      <c r="G39" s="165"/>
      <c r="H39" s="162"/>
      <c r="I39" s="164"/>
      <c r="J39" s="162"/>
      <c r="K39" s="164"/>
      <c r="L39" s="162"/>
      <c r="M39" s="162"/>
      <c r="N39" s="162"/>
      <c r="O39" s="162"/>
      <c r="P39" s="162"/>
    </row>
    <row r="40" spans="2:16" ht="18" customHeight="1" x14ac:dyDescent="0.25">
      <c r="B40" s="183"/>
      <c r="C40" s="162"/>
      <c r="D40" s="162"/>
      <c r="E40" s="162"/>
      <c r="F40" s="162"/>
      <c r="G40" s="162"/>
      <c r="H40" s="162"/>
      <c r="I40" s="162"/>
      <c r="J40" s="162"/>
      <c r="K40" s="164"/>
      <c r="L40" s="162"/>
      <c r="M40" s="162"/>
      <c r="N40" s="162"/>
      <c r="O40" s="162"/>
      <c r="P40" s="162"/>
    </row>
    <row r="41" spans="2:16" ht="18" customHeight="1" x14ac:dyDescent="0.25">
      <c r="B41" s="184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0" t="s">
        <v>66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2"/>
    </row>
    <row r="44" spans="2:16" ht="14.1" customHeight="1" x14ac:dyDescent="0.25"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6"/>
    </row>
    <row r="45" spans="2:16" ht="14.1" customHeight="1" x14ac:dyDescent="0.25">
      <c r="B45" s="173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5"/>
    </row>
    <row r="46" spans="2:16" ht="14.1" customHeight="1" x14ac:dyDescent="0.25">
      <c r="B46" s="173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5"/>
    </row>
    <row r="47" spans="2:16" ht="14.1" customHeight="1" x14ac:dyDescent="0.25">
      <c r="B47" s="176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8"/>
    </row>
    <row r="48" spans="2:16" ht="14.1" customHeight="1" x14ac:dyDescent="0.25">
      <c r="B48" s="179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1"/>
    </row>
    <row r="49" spans="2:16" ht="14.1" customHeight="1" x14ac:dyDescent="0.25">
      <c r="B49" s="179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1"/>
    </row>
    <row r="50" spans="2:16" ht="14.1" customHeight="1" x14ac:dyDescent="0.25">
      <c r="B50" s="179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1"/>
    </row>
    <row r="51" spans="2:16" ht="14.1" customHeight="1" x14ac:dyDescent="0.25">
      <c r="B51" s="179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1"/>
    </row>
    <row r="52" spans="2:16" ht="14.1" customHeight="1" thickBot="1" x14ac:dyDescent="0.3">
      <c r="B52" s="198"/>
      <c r="C52" s="199"/>
      <c r="D52" s="180"/>
      <c r="E52" s="180"/>
      <c r="F52" s="180"/>
      <c r="G52" s="199"/>
      <c r="H52" s="199"/>
      <c r="I52" s="199"/>
      <c r="J52" s="199"/>
      <c r="K52" s="199"/>
      <c r="L52" s="199"/>
      <c r="M52" s="199"/>
      <c r="N52" s="199"/>
      <c r="O52" s="199"/>
      <c r="P52" s="200"/>
    </row>
    <row r="53" spans="2:16" ht="14.1" customHeight="1" thickTop="1" thickBot="1" x14ac:dyDescent="0.3">
      <c r="B53" s="201" t="s">
        <v>164</v>
      </c>
      <c r="C53" s="202"/>
      <c r="D53" s="90"/>
      <c r="E53" s="90"/>
      <c r="F53" s="90"/>
      <c r="G53" s="205"/>
      <c r="H53" s="206"/>
      <c r="I53" s="206"/>
      <c r="J53" s="206"/>
      <c r="K53" s="206"/>
      <c r="L53" s="206"/>
      <c r="M53" s="206"/>
      <c r="N53" s="206"/>
      <c r="O53" s="206"/>
      <c r="P53" s="207"/>
    </row>
    <row r="54" spans="2:16" ht="14.1" customHeight="1" thickTop="1" thickBot="1" x14ac:dyDescent="0.3">
      <c r="B54" s="203" t="s">
        <v>163</v>
      </c>
      <c r="C54" s="204"/>
      <c r="D54" s="204"/>
      <c r="E54" s="204"/>
      <c r="F54" s="90"/>
      <c r="G54" s="208"/>
      <c r="H54" s="209"/>
      <c r="I54" s="209"/>
      <c r="J54" s="209"/>
      <c r="K54" s="209"/>
      <c r="L54" s="209"/>
      <c r="M54" s="209"/>
      <c r="N54" s="209"/>
      <c r="O54" s="209"/>
      <c r="P54" s="210"/>
    </row>
    <row r="55" spans="2:16" ht="13.5" customHeight="1" thickTop="1" x14ac:dyDescent="0.25"/>
    <row r="56" spans="2:16" ht="17.25" customHeight="1" x14ac:dyDescent="0.25">
      <c r="B56" s="185" t="s">
        <v>67</v>
      </c>
      <c r="C56" s="18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6" t="s">
        <v>68</v>
      </c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8"/>
      <c r="N57" s="189" t="s">
        <v>69</v>
      </c>
      <c r="O57" s="187"/>
      <c r="P57" s="190"/>
    </row>
    <row r="58" spans="2:16" ht="17.100000000000001" customHeight="1" x14ac:dyDescent="0.25">
      <c r="B58" s="191" t="s">
        <v>70</v>
      </c>
      <c r="C58" s="192"/>
      <c r="D58" s="193"/>
      <c r="E58" s="191" t="s">
        <v>71</v>
      </c>
      <c r="F58" s="192"/>
      <c r="G58" s="193"/>
      <c r="H58" s="192" t="s">
        <v>72</v>
      </c>
      <c r="I58" s="192"/>
      <c r="J58" s="192"/>
      <c r="K58" s="194" t="s">
        <v>73</v>
      </c>
      <c r="L58" s="192"/>
      <c r="M58" s="195"/>
      <c r="N58" s="196"/>
      <c r="O58" s="192"/>
      <c r="P58" s="197"/>
    </row>
    <row r="59" spans="2:16" ht="20.100000000000001" customHeight="1" x14ac:dyDescent="0.25">
      <c r="B59" s="211" t="s">
        <v>74</v>
      </c>
      <c r="C59" s="212"/>
      <c r="D59" s="29" t="b">
        <v>1</v>
      </c>
      <c r="E59" s="211" t="s">
        <v>75</v>
      </c>
      <c r="F59" s="212"/>
      <c r="G59" s="29" t="b">
        <v>1</v>
      </c>
      <c r="H59" s="213" t="s">
        <v>76</v>
      </c>
      <c r="I59" s="212"/>
      <c r="J59" s="29" t="b">
        <v>1</v>
      </c>
      <c r="K59" s="213" t="s">
        <v>77</v>
      </c>
      <c r="L59" s="212"/>
      <c r="M59" s="29" t="b">
        <v>1</v>
      </c>
      <c r="N59" s="214" t="s">
        <v>78</v>
      </c>
      <c r="O59" s="212"/>
      <c r="P59" s="29" t="b">
        <v>1</v>
      </c>
    </row>
    <row r="60" spans="2:16" ht="20.100000000000001" customHeight="1" x14ac:dyDescent="0.25">
      <c r="B60" s="211" t="s">
        <v>79</v>
      </c>
      <c r="C60" s="212"/>
      <c r="D60" s="29" t="b">
        <v>1</v>
      </c>
      <c r="E60" s="211" t="s">
        <v>80</v>
      </c>
      <c r="F60" s="212"/>
      <c r="G60" s="29" t="b">
        <v>1</v>
      </c>
      <c r="H60" s="213" t="s">
        <v>81</v>
      </c>
      <c r="I60" s="212"/>
      <c r="J60" s="29" t="b">
        <v>1</v>
      </c>
      <c r="K60" s="213" t="s">
        <v>82</v>
      </c>
      <c r="L60" s="212"/>
      <c r="M60" s="29" t="b">
        <v>1</v>
      </c>
      <c r="N60" s="214" t="s">
        <v>83</v>
      </c>
      <c r="O60" s="212"/>
      <c r="P60" s="29" t="b">
        <v>1</v>
      </c>
    </row>
    <row r="61" spans="2:16" ht="20.100000000000001" customHeight="1" x14ac:dyDescent="0.25">
      <c r="B61" s="211" t="s">
        <v>84</v>
      </c>
      <c r="C61" s="212"/>
      <c r="D61" s="29" t="b">
        <v>1</v>
      </c>
      <c r="E61" s="211" t="s">
        <v>85</v>
      </c>
      <c r="F61" s="212"/>
      <c r="G61" s="29" t="b">
        <v>1</v>
      </c>
      <c r="H61" s="213" t="s">
        <v>86</v>
      </c>
      <c r="I61" s="212"/>
      <c r="J61" s="29" t="b">
        <v>1</v>
      </c>
      <c r="K61" s="213" t="s">
        <v>87</v>
      </c>
      <c r="L61" s="212"/>
      <c r="M61" s="29" t="b">
        <v>1</v>
      </c>
      <c r="N61" s="214" t="s">
        <v>88</v>
      </c>
      <c r="O61" s="212"/>
      <c r="P61" s="29" t="b">
        <v>1</v>
      </c>
    </row>
    <row r="62" spans="2:16" ht="20.100000000000001" customHeight="1" x14ac:dyDescent="0.25">
      <c r="B62" s="213" t="s">
        <v>86</v>
      </c>
      <c r="C62" s="212"/>
      <c r="D62" s="29" t="b">
        <v>1</v>
      </c>
      <c r="E62" s="211" t="s">
        <v>89</v>
      </c>
      <c r="F62" s="212"/>
      <c r="G62" s="29" t="b">
        <v>1</v>
      </c>
      <c r="H62" s="213" t="s">
        <v>90</v>
      </c>
      <c r="I62" s="212"/>
      <c r="J62" s="29" t="b">
        <v>0</v>
      </c>
      <c r="K62" s="213" t="s">
        <v>91</v>
      </c>
      <c r="L62" s="212"/>
      <c r="M62" s="29" t="b">
        <v>1</v>
      </c>
      <c r="N62" s="214" t="s">
        <v>81</v>
      </c>
      <c r="O62" s="212"/>
      <c r="P62" s="29" t="b">
        <v>1</v>
      </c>
    </row>
    <row r="63" spans="2:16" ht="20.100000000000001" customHeight="1" x14ac:dyDescent="0.25">
      <c r="B63" s="213" t="s">
        <v>92</v>
      </c>
      <c r="C63" s="212"/>
      <c r="D63" s="29" t="b">
        <v>1</v>
      </c>
      <c r="E63" s="211" t="s">
        <v>93</v>
      </c>
      <c r="F63" s="212"/>
      <c r="G63" s="29" t="b">
        <v>1</v>
      </c>
      <c r="H63" s="34"/>
      <c r="I63" s="35"/>
      <c r="J63" s="36"/>
      <c r="K63" s="213" t="s">
        <v>94</v>
      </c>
      <c r="L63" s="212"/>
      <c r="M63" s="29" t="b">
        <v>1</v>
      </c>
      <c r="N63" s="214" t="s">
        <v>162</v>
      </c>
      <c r="O63" s="212"/>
      <c r="P63" s="29" t="b">
        <v>1</v>
      </c>
    </row>
    <row r="64" spans="2:16" ht="20.100000000000001" customHeight="1" x14ac:dyDescent="0.25">
      <c r="B64" s="213" t="s">
        <v>95</v>
      </c>
      <c r="C64" s="212"/>
      <c r="D64" s="29" t="b">
        <v>0</v>
      </c>
      <c r="E64" s="211" t="s">
        <v>96</v>
      </c>
      <c r="F64" s="212"/>
      <c r="G64" s="29" t="b">
        <v>1</v>
      </c>
      <c r="H64" s="37"/>
      <c r="I64" s="38"/>
      <c r="J64" s="39"/>
      <c r="K64" s="221" t="s">
        <v>97</v>
      </c>
      <c r="L64" s="22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1" t="s">
        <v>160</v>
      </c>
      <c r="F65" s="21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5" t="s">
        <v>103</v>
      </c>
      <c r="C69" s="215"/>
      <c r="D69" s="47"/>
      <c r="E69" s="47"/>
      <c r="F69" s="217" t="s">
        <v>104</v>
      </c>
      <c r="G69" s="219" t="s">
        <v>105</v>
      </c>
      <c r="H69" s="47"/>
      <c r="I69" s="215" t="s">
        <v>106</v>
      </c>
      <c r="J69" s="21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6"/>
      <c r="C70" s="216"/>
      <c r="D70" s="51"/>
      <c r="E70" s="52"/>
      <c r="F70" s="218"/>
      <c r="G70" s="220"/>
      <c r="H70" s="53"/>
      <c r="I70" s="216"/>
      <c r="J70" s="21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-148.69999999999999</v>
      </c>
      <c r="D72" s="113">
        <v>-153.80000000000001</v>
      </c>
      <c r="E72" s="73" t="s">
        <v>116</v>
      </c>
      <c r="F72" s="113">
        <v>23.9</v>
      </c>
      <c r="G72" s="113">
        <v>21.8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-123.9</v>
      </c>
      <c r="D73" s="113">
        <v>-132.1</v>
      </c>
      <c r="E73" s="74" t="s">
        <v>120</v>
      </c>
      <c r="F73" s="115">
        <v>17.7</v>
      </c>
      <c r="G73" s="115">
        <v>17.5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-208.2</v>
      </c>
      <c r="D74" s="113">
        <v>-210.5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-103.5</v>
      </c>
      <c r="D75" s="113">
        <v>-112.1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29</v>
      </c>
      <c r="D76" s="113">
        <v>26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34.5</v>
      </c>
      <c r="D77" s="113">
        <v>30.6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25.5</v>
      </c>
      <c r="D78" s="113">
        <v>22.8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26.4</v>
      </c>
      <c r="D79" s="113">
        <v>23.6</v>
      </c>
      <c r="E79" s="73" t="s">
        <v>150</v>
      </c>
      <c r="F79" s="113">
        <v>31.7</v>
      </c>
      <c r="G79" s="113">
        <v>19.600000000000001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4.7299999999999998E-5</v>
      </c>
      <c r="D80" s="114">
        <v>4.6499999999999999E-5</v>
      </c>
      <c r="E80" s="74" t="s">
        <v>155</v>
      </c>
      <c r="F80" s="115">
        <v>8.3000000000000007</v>
      </c>
      <c r="G80" s="115">
        <v>19.399999999999999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3" t="s">
        <v>159</v>
      </c>
      <c r="C84" s="153"/>
    </row>
    <row r="85" spans="2:16" ht="15" customHeight="1" x14ac:dyDescent="0.25">
      <c r="B85" s="134" t="s">
        <v>184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134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6"/>
    </row>
    <row r="87" spans="2:16" ht="15" customHeight="1" x14ac:dyDescent="0.25"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8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2025-11-26T03:05:49Z</dcterms:modified>
</cp:coreProperties>
</file>