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<sst xmlns="http://schemas.openxmlformats.org/spreadsheetml/2006/main" count="211" uniqueCount="195">
  <si>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</si>
  <si>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</si>
  <si>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</si>
  <si>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</si>
  <si>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</si>
  <si>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</si>
  <si>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</si>
  <si>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</si>
  <si>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</si>
  <si>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</si>
  <si>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</si>
  <si>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</si>
  <si>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</si>
  <si>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</si>
  <si>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</si>
  <si>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</si>
  <si>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</si>
  <si>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</si>
  <si>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</si>
  <si>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</si>
  <si>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</si>
  <si>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</si>
  <si>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</si>
  <si>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</si>
  <si>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</si>
  <si>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</si>
  <si>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</si>
  <si>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</si>
  <si>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</si>
  <si>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</si>
  <si>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</si>
  <si>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</si>
  <si>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</si>
  <si>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</si>
  <si>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</si>
  <si>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</si>
  <si>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</si>
  <si>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</si>
  <si>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</si>
  <si>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</si>
  <si>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</si>
  <si>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</si>
  <si>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</si>
  <si>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</si>
  <si>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</si>
  <si>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</si>
  <si>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</si>
  <si>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</si>
  <si>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</si>
  <si>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</si>
  <si>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</si>
  <si>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</si>
  <si>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</si>
  <si>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</si>
  <si>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</si>
  <si>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</si>
  <si>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</si>
  <si>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</si>
  <si>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</si>
  <si>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</si>
  <si>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</si>
  <si>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</si>
  <si>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</si>
  <si>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</si>
  <si>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</si>
  <si>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</si>
  <si>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</si>
  <si>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</si>
  <si>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</si>
  <si>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</si>
  <si>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</si>
  <si>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</si>
  <si>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</si>
  <si>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</si>
  <si>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</si>
  <si>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</si>
  <si>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</si>
  <si>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</si>
  <si>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</si>
  <si>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</si>
  <si>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</si>
  <si>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</si>
  <si>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</si>
  <si>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</si>
  <si>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</si>
  <si>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</si>
  <si>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</si>
  <si>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</si>
  <si>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</si>
  <si>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</si>
  <si>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</si>
  <si>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</si>
  <si>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</si>
  <si>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</si>
  <si>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</si>
  <si>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</si>
  <si>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</si>
  <si>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</si>
  <si>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</si>
  <si>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</si>
  <si>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</si>
  <si>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</si>
  <si>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</si>
  <si>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</si>
  <si>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</si>
  <si>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</si>
  <si>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</si>
  <si>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</si>
  <si>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</si>
  <si>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</si>
  <si>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</si>
  <si>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</si>
  <si>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</si>
  <si>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</si>
  <si>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</si>
  <si>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</si>
  <si>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</si>
  <si>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</si>
  <si>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</si>
  <si>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</si>
  <si>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</si>
  <si>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</si>
  <si>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</si>
  <si>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</si>
  <si>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</si>
  <si>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</si>
  <si>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</si>
  <si>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</si>
  <si>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</si>
  <si>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</si>
  <si>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</si>
  <si>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</si>
  <si>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</si>
  <si>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</si>
  <si>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</si>
  <si>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</si>
  <si>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</si>
  <si>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</si>
  <si>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</si>
  <si>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</si>
  <si>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</si>
  <si>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</si>
  <si>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</si>
  <si>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</si>
  <si>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</si>
  <si>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</si>
  <si>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</si>
  <si>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</si>
  <si>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</si>
  <si>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</si>
  <si>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</si>
  <si>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</si>
  <si>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</si>
  <si>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</si>
  <si>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</si>
  <si>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</si>
  <si>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</si>
  <si>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</si>
  <si>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</si>
  <si>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</si>
  <si>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</si>
  <si>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</si>
  <si>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</si>
  <si>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</si>
  <si>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</si>
  <si>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</si>
  <si>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</si>
  <si>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</si>
  <si>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</si>
  <si>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</si>
  <si>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</si>
  <si>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</si>
  <si>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</si>
  <si>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</si>
  <si>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</si>
  <si>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</si>
  <si>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</si>
  <si>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</si>
  <si>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</si>
  <si>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</si>
  <si>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</si>
  <si>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</si>
  <si>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</si>
  <si>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</si>
  <si>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</si>
  <si>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</si>
  <si>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</si>
  <si>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DIR-KSP</t>
    <phoneticPr fontId="3" type="noConversion"/>
  </si>
  <si>
    <t>S</t>
    <phoneticPr fontId="3" type="noConversion"/>
  </si>
  <si>
    <t>20s/26k 35s/25k 50s/30k</t>
    <phoneticPr fontId="3" type="noConversion"/>
  </si>
  <si>
    <t>20s/12k 35s/15k 50s/15k</t>
    <phoneticPr fontId="3" type="noConversion"/>
  </si>
  <si>
    <t>S</t>
    <phoneticPr fontId="3" type="noConversion"/>
  </si>
  <si>
    <t>ALL</t>
    <phoneticPr fontId="3" type="noConversion"/>
  </si>
  <si>
    <t>S</t>
    <phoneticPr fontId="3" type="noConversion"/>
  </si>
  <si>
    <t>1) 23:27 비로 인해 관측대기. 대기 중 주경청소 수행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</si>
</sst>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45983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62.271805273833671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1.7</v>
      </c>
      <c r="E9" s="119">
        <v>25.1</v>
      </c>
      <c r="F9" s="119">
        <v>20</v>
      </c>
      <c r="G9" s="120" t="s">
        <v>188</v>
      </c>
      <c r="H9" s="119">
        <v>3.4</v>
      </c>
      <c r="I9" s="120">
        <v>7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1.9</v>
      </c>
      <c r="E10" s="119">
        <v>16.100000000000001</v>
      </c>
      <c r="F10" s="119">
        <v>43</v>
      </c>
      <c r="G10" s="120" t="s">
        <v>191</v>
      </c>
      <c r="H10" s="119">
        <v>7.5</v>
      </c>
      <c r="I10" s="127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9.375E-2</v>
      </c>
      <c r="D11" s="224"/>
      <c r="E11" s="129">
        <v>13.7</v>
      </c>
      <c r="F11" s="129">
        <v>63</v>
      </c>
      <c r="G11" s="120" t="s">
        <v>193</v>
      </c>
      <c r="H11" s="119">
        <v>4.2</v>
      </c>
      <c r="I11" s="130"/>
      <c r="J11" s="121">
        <f>IF(L11, 1, 0) + IF(M11, 2, 0) + IF(N11, 4, 0) + IF(O11, 8, 0) + IF(P11, 16, 0)</f>
        <v>24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1</v>
      </c>
    </row>
    <row r="12" spans="1:16" ht="14.25" customHeight="1" thickBot="1" x14ac:dyDescent="0.3">
      <c r="B12" s="10" t="s">
        <v>24</v>
      </c>
      <c r="C12" s="98">
        <f>(24-C9)+C11</f>
        <v>23.34375</v>
      </c>
      <c r="D12" s="11">
        <f>AVERAGE(D9:D11)</f>
        <v>1.7999999999999998</v>
      </c>
      <c r="E12" s="11">
        <f>AVERAGE(E9:E11)</f>
        <v>18.3</v>
      </c>
      <c r="F12" s="12">
        <f>AVERAGE(F9:F11)</f>
        <v>42</v>
      </c>
      <c r="G12" s="13"/>
      <c r="H12" s="14">
        <f>AVERAGE(H9:H11)</f>
        <v>5.0333333333333341</v>
      </c>
      <c r="I12" s="15"/>
      <c r="J12" s="16">
        <f>AVERAGE(J9:J11)</f>
        <v>8.6666666666666661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185</v>
      </c>
      <c r="D16" s="124" t="s">
        <v>174</v>
      </c>
      <c r="E16" s="120" t="s">
        <v>180</v>
      </c>
      <c r="F16" s="120" t="s">
        <v>183</v>
      </c>
      <c r="G16" s="120" t="s">
        <v>187</v>
      </c>
      <c r="H16" s="120" t="s">
        <v>192</v>
      </c>
      <c r="I16" s="93"/>
      <c r="J16" s="93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0.71944444444444444</v>
      </c>
      <c r="D17" s="123">
        <v>0.72083333333333333</v>
      </c>
      <c r="E17" s="123">
        <v>0.76736111111111116</v>
      </c>
      <c r="F17" s="123">
        <v>0.78819444444444453</v>
      </c>
      <c r="G17" s="123">
        <v>0.875</v>
      </c>
      <c r="H17" s="123">
        <v>8.4722222222222213E-2</v>
      </c>
      <c r="I17" s="92"/>
      <c r="J17" s="92"/>
      <c r="K17" s="92"/>
      <c r="L17" s="92"/>
      <c r="M17" s="92"/>
      <c r="N17" s="92"/>
      <c r="O17" s="92"/>
      <c r="P17" s="123">
        <v>9.0277777777777776E-2</v>
      </c>
    </row>
    <row r="18" spans="1:16" s="75" customFormat="1" ht="14.1" customHeight="1" x14ac:dyDescent="0.25">
      <c r="A18" s="31"/>
      <c r="B18" s="21" t="s">
        <v>42</v>
      </c>
      <c r="C18" s="120">
        <v>4107</v>
      </c>
      <c r="D18" s="120">
        <f>C18+1</f>
        <v>4108</v>
      </c>
      <c r="E18" s="120">
        <f>D19+1</f>
        <v>4119</v>
      </c>
      <c r="F18" s="120">
        <f t="shared" ref="F18" si="0">E19+1</f>
        <v>4131</v>
      </c>
      <c r="G18" s="120">
        <f>F19+1</f>
        <v>4188</v>
      </c>
      <c r="H18" s="120">
        <f>G19+1</f>
        <v>4253</v>
      </c>
      <c r="I18" s="93"/>
      <c r="J18" s="93"/>
      <c r="K18" s="93"/>
      <c r="L18" s="93"/>
      <c r="M18" s="93"/>
      <c r="N18" s="93"/>
      <c r="O18" s="93"/>
      <c r="P18" s="120">
        <f>MAX(C18:O19)+1</f>
        <v>4258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4118</v>
      </c>
      <c r="E19" s="126">
        <v>4130</v>
      </c>
      <c r="F19" s="126">
        <v>4187</v>
      </c>
      <c r="G19" s="126">
        <v>4252</v>
      </c>
      <c r="H19" s="126">
        <v>4257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57</v>
      </c>
      <c r="G20" s="99">
        <f t="shared" si="1"/>
        <v>65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3">
        <v>0.74444444444444446</v>
      </c>
      <c r="D23" s="123">
        <v>0.74861111111111101</v>
      </c>
      <c r="E23" s="120" t="s">
        <v>175</v>
      </c>
      <c r="F23" s="159" t="s">
        <v>189</v>
      </c>
      <c r="G23" s="160"/>
      <c r="H23" s="160"/>
      <c r="I23" s="161"/>
      <c r="J23" s="92"/>
      <c r="K23" s="92"/>
      <c r="L23" s="120" t="s">
        <v>181</v>
      </c>
      <c r="M23" s="156" t="s">
        <v>177</v>
      </c>
      <c r="N23" s="156"/>
      <c r="O23" s="156"/>
      <c r="P23" s="156"/>
    </row>
    <row r="24" spans="1:16" ht="13.5" customHeight="1" x14ac:dyDescent="0.25">
      <c r="B24" s="157"/>
      <c r="C24" s="125"/>
      <c r="D24" s="125"/>
      <c r="E24" s="120" t="s">
        <v>172</v>
      </c>
      <c r="F24" s="156" t="s">
        <v>186</v>
      </c>
      <c r="G24" s="156"/>
      <c r="H24" s="156"/>
      <c r="I24" s="156"/>
      <c r="J24" s="225"/>
      <c r="K24" s="225"/>
      <c r="L24" s="120" t="s">
        <v>182</v>
      </c>
      <c r="M24" s="156" t="s">
        <v>177</v>
      </c>
      <c r="N24" s="156"/>
      <c r="O24" s="156"/>
      <c r="P24" s="156"/>
    </row>
    <row r="25" spans="1:16" ht="13.5" customHeight="1" x14ac:dyDescent="0.25">
      <c r="B25" s="157"/>
      <c r="C25" s="123">
        <v>0.74861111111111101</v>
      </c>
      <c r="D25" s="123">
        <v>0.75277777777777777</v>
      </c>
      <c r="E25" s="120" t="s">
        <v>179</v>
      </c>
      <c r="F25" s="159" t="s">
        <v>190</v>
      </c>
      <c r="G25" s="160"/>
      <c r="H25" s="160"/>
      <c r="I25" s="161"/>
      <c r="J25" s="92"/>
      <c r="K25" s="92"/>
      <c r="L25" s="120" t="s">
        <v>172</v>
      </c>
      <c r="M25" s="156" t="s">
        <v>177</v>
      </c>
      <c r="N25" s="156"/>
      <c r="O25" s="156"/>
      <c r="P25" s="156"/>
    </row>
    <row r="26" spans="1:16" ht="13.5" customHeight="1" x14ac:dyDescent="0.25">
      <c r="B26" s="157"/>
      <c r="C26" s="125"/>
      <c r="D26" s="125"/>
      <c r="E26" s="120" t="s">
        <v>176</v>
      </c>
      <c r="F26" s="156" t="s">
        <v>177</v>
      </c>
      <c r="G26" s="156"/>
      <c r="H26" s="156"/>
      <c r="I26" s="156"/>
      <c r="J26" s="225"/>
      <c r="K26" s="225"/>
      <c r="L26" s="120" t="s">
        <v>175</v>
      </c>
      <c r="M26" s="156" t="s">
        <v>177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226"/>
      <c r="L30" s="118"/>
      <c r="M30" s="118"/>
      <c r="N30" s="118">
        <v>0.14097222222222222</v>
      </c>
      <c r="O30" s="133"/>
      <c r="P30" s="100">
        <f>SUM(C30:J30,L30:N30)</f>
        <v>0.28680555555555554</v>
      </c>
    </row>
    <row r="31" spans="1:16" ht="14.1" customHeight="1" x14ac:dyDescent="0.25">
      <c r="B31" s="22" t="s">
        <v>167</v>
      </c>
      <c r="C31" s="111"/>
      <c r="D31" s="128">
        <v>0.23055555555555554</v>
      </c>
      <c r="E31" s="128">
        <v>6.25E-2</v>
      </c>
      <c r="F31" s="102"/>
      <c r="G31" s="102"/>
      <c r="H31" s="102"/>
      <c r="I31" s="102"/>
      <c r="J31" s="102"/>
      <c r="K31" s="128">
        <v>4.9305555555555554E-2</v>
      </c>
      <c r="L31" s="102"/>
      <c r="M31" s="102"/>
      <c r="N31" s="102"/>
      <c r="O31" s="103"/>
      <c r="P31" s="100">
        <f>SUM(C31:N31)</f>
        <v>0.34236111111111106</v>
      </c>
    </row>
    <row r="32" spans="1:16" ht="14.1" customHeight="1" x14ac:dyDescent="0.25">
      <c r="B32" s="22" t="s">
        <v>63</v>
      </c>
      <c r="C32" s="112"/>
      <c r="D32" s="227">
        <v>4.1666666666666664E-2</v>
      </c>
      <c r="E32" s="227">
        <v>6.25E-2</v>
      </c>
      <c r="F32" s="104"/>
      <c r="G32" s="104"/>
      <c r="H32" s="104"/>
      <c r="I32" s="104"/>
      <c r="J32" s="104"/>
      <c r="K32" s="227">
        <v>2.4999999999999998E-2</v>
      </c>
      <c r="L32" s="104"/>
      <c r="M32" s="104"/>
      <c r="N32" s="104"/>
      <c r="O32" s="108"/>
      <c r="P32" s="100">
        <f>SUM(C32:N32)</f>
        <v>0.12916666666666665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0.18888888888888888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2.4305555555555556E-2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0.21319444444444441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66"/>
      <c r="D36" s="167"/>
      <c r="E36" s="166"/>
      <c r="F36" s="167"/>
      <c r="G36" s="168"/>
      <c r="H36" s="167"/>
      <c r="I36" s="169"/>
      <c r="J36" s="170"/>
      <c r="K36" s="169"/>
      <c r="L36" s="170"/>
      <c r="M36" s="169"/>
      <c r="N36" s="170"/>
      <c r="O36" s="162"/>
      <c r="P36" s="162"/>
    </row>
    <row r="37" spans="2:16" ht="18" customHeight="1" x14ac:dyDescent="0.25">
      <c r="B37" s="184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4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2"/>
      <c r="N38" s="162"/>
      <c r="O38" s="162"/>
      <c r="P38" s="162"/>
    </row>
    <row r="39" spans="2:16" ht="18" customHeight="1" x14ac:dyDescent="0.25">
      <c r="B39" s="184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2"/>
      <c r="N39" s="162"/>
      <c r="O39" s="162"/>
      <c r="P39" s="162"/>
    </row>
    <row r="40" spans="2:16" ht="18" customHeight="1" x14ac:dyDescent="0.25">
      <c r="B40" s="184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5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34" t="s">
        <v>194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90"/>
      <c r="E53" s="90"/>
      <c r="F53" s="90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90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67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69</v>
      </c>
      <c r="O57" s="188"/>
      <c r="P57" s="191"/>
    </row>
    <row r="58" spans="2:16" ht="17.100000000000001" customHeight="1" x14ac:dyDescent="0.25">
      <c r="B58" s="192" t="s">
        <v>70</v>
      </c>
      <c r="C58" s="193"/>
      <c r="D58" s="194"/>
      <c r="E58" s="192" t="s">
        <v>71</v>
      </c>
      <c r="F58" s="193"/>
      <c r="G58" s="194"/>
      <c r="H58" s="193" t="s">
        <v>72</v>
      </c>
      <c r="I58" s="193"/>
      <c r="J58" s="193"/>
      <c r="K58" s="195" t="s">
        <v>73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-151.19999999999999</v>
      </c>
      <c r="D72" s="113">
        <v>-154</v>
      </c>
      <c r="E72" s="73" t="s">
        <v>116</v>
      </c>
      <c r="F72" s="113">
        <v>23.9</v>
      </c>
      <c r="G72" s="113">
        <v>21.7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-128.30000000000001</v>
      </c>
      <c r="D73" s="113">
        <v>-132</v>
      </c>
      <c r="E73" s="74" t="s">
        <v>120</v>
      </c>
      <c r="F73" s="115">
        <v>23.1</v>
      </c>
      <c r="G73" s="115">
        <v>40.799999999999997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-209.1</v>
      </c>
      <c r="D74" s="113">
        <v>-210.5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-108.1</v>
      </c>
      <c r="D75" s="113">
        <v>-112.4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</v>
      </c>
      <c r="D76" s="113">
        <v>26.2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33.200000000000003</v>
      </c>
      <c r="D77" s="113">
        <v>30.8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24.6</v>
      </c>
      <c r="D78" s="113">
        <v>23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25.4</v>
      </c>
      <c r="D79" s="113">
        <v>23.8</v>
      </c>
      <c r="E79" s="73" t="s">
        <v>150</v>
      </c>
      <c r="F79" s="113">
        <v>27.2</v>
      </c>
      <c r="G79" s="113">
        <v>17.600000000000001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4.6100000000000002E-5</v>
      </c>
      <c r="D80" s="114">
        <v>4.5899999999999998E-5</v>
      </c>
      <c r="E80" s="74" t="s">
        <v>155</v>
      </c>
      <c r="F80" s="115">
        <v>16.3</v>
      </c>
      <c r="G80" s="115">
        <v>56.5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2025-11-23T02:16:09Z</dcterms:modified>
</cp:coreProperties>
</file>