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E18" i="1" l="1"/>
  <c r="F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<sst xmlns="http://schemas.openxmlformats.org/spreadsheetml/2006/main" count="211" uniqueCount="192">
  <si>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</si>
  <si>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</si>
  <si>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</si>
  <si>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</si>
  <si>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</si>
  <si>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</si>
  <si>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</si>
  <si>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</si>
  <si>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</si>
  <si>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</si>
  <si>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</si>
  <si>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</si>
  <si>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</si>
  <si>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</si>
  <si>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</si>
  <si>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</si>
  <si>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</si>
  <si>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</si>
  <si>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</si>
  <si>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</si>
  <si>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</si>
  <si>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</si>
  <si>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</si>
  <si>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</si>
  <si>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</si>
  <si>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</si>
  <si>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</si>
  <si>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</si>
  <si>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</si>
  <si>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</si>
  <si>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</si>
  <si>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</si>
  <si>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</si>
  <si>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</si>
  <si>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</si>
  <si>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</si>
  <si>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</si>
  <si>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</si>
  <si>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</si>
  <si>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</si>
  <si>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</si>
  <si>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</si>
  <si>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</si>
  <si>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</si>
  <si>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</si>
  <si>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</si>
  <si>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</si>
  <si>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</si>
  <si>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</si>
  <si>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</si>
  <si>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</si>
  <si>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</si>
  <si>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</si>
  <si>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</si>
  <si>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</si>
  <si>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</si>
  <si>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</si>
  <si>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</si>
  <si>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</si>
  <si>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</si>
  <si>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</si>
  <si>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</si>
  <si>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</si>
  <si>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</si>
  <si>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</si>
  <si>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</si>
  <si>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</si>
  <si>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</si>
  <si>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</si>
  <si>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</si>
  <si>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</si>
  <si>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</si>
  <si>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</si>
  <si>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</si>
  <si>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</si>
  <si>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</si>
  <si>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</si>
  <si>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</si>
  <si>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</si>
  <si>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</si>
  <si>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</si>
  <si>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</si>
  <si>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</si>
  <si>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</si>
  <si>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</si>
  <si>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</si>
  <si>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</si>
  <si>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</si>
  <si>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</si>
  <si>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</si>
  <si>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</si>
  <si>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</si>
  <si>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</si>
  <si>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</si>
  <si>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</si>
  <si>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</si>
  <si>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</si>
  <si>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</si>
  <si>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</si>
  <si>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</si>
  <si>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</si>
  <si>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</si>
  <si>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</si>
  <si>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</si>
  <si>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</si>
  <si>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</si>
  <si>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</si>
  <si>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</si>
  <si>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</si>
  <si>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</si>
  <si>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</si>
  <si>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</si>
  <si>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</si>
  <si>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</si>
  <si>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</si>
  <si>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</si>
  <si>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</si>
  <si>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</si>
  <si>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</si>
  <si>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</si>
  <si>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</si>
  <si>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</si>
  <si>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</si>
  <si>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</si>
  <si>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</si>
  <si>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</si>
  <si>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</si>
  <si>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</si>
  <si>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</si>
  <si>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</si>
  <si>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</si>
  <si>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</si>
  <si>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</si>
  <si>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</si>
  <si>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</si>
  <si>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</si>
  <si>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</si>
  <si>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</si>
  <si>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</si>
  <si>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</si>
  <si>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</si>
  <si>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</si>
  <si>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</si>
  <si>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</si>
  <si>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</si>
  <si>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</si>
  <si>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</si>
  <si>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</si>
  <si>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</si>
  <si>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</si>
  <si>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</si>
  <si>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</si>
  <si>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</si>
  <si>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</si>
  <si>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</si>
  <si>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</si>
  <si>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</si>
  <si>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</si>
  <si>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</si>
  <si>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</si>
  <si>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</si>
  <si>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</si>
  <si>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</si>
  <si>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</si>
  <si>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</si>
  <si>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</si>
  <si>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</si>
  <si>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</si>
  <si>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</si>
  <si>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</si>
  <si>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</si>
  <si>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</si>
  <si>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</si>
  <si>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</si>
  <si>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</si>
  <si>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</si>
  <si>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</si>
  <si>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</si>
  <si>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</si>
  <si>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</si>
  <si>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</si>
  <si>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</si>
  <si>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</si>
  <si>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</si>
  <si>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</si>
  <si>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SW</t>
    <phoneticPr fontId="3" type="noConversion"/>
  </si>
  <si>
    <t>KSP</t>
    <phoneticPr fontId="3" type="noConversion"/>
  </si>
  <si>
    <t>DIR-KSP</t>
    <phoneticPr fontId="3" type="noConversion"/>
  </si>
  <si>
    <t>20s/32k 23s/25k 34s/25k</t>
    <phoneticPr fontId="3" type="noConversion"/>
  </si>
  <si>
    <t>20s/27k 28s/30k 37s/28k 55s/30k</t>
    <phoneticPr fontId="3" type="noConversion"/>
  </si>
  <si>
    <t>SE</t>
    <phoneticPr fontId="3" type="noConversion"/>
  </si>
  <si>
    <t xml:space="preserve"> [20:45] 구름으로 중단후 대기중 돔플랫 촬영,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</si>
</sst>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I17" sqref="I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45962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35.57692307692308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0.75694444444444453</v>
      </c>
      <c r="D9" s="121">
        <v>1.8</v>
      </c>
      <c r="E9" s="121">
        <v>7</v>
      </c>
      <c r="F9" s="121">
        <v>49</v>
      </c>
      <c r="G9" s="118" t="s">
        <v>185</v>
      </c>
      <c r="H9" s="121">
        <v>7</v>
      </c>
      <c r="I9" s="118">
        <v>84.2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7">
        <v>0.9375</v>
      </c>
      <c r="D10" s="232"/>
      <c r="E10" s="232">
        <v>2</v>
      </c>
      <c r="F10" s="232">
        <v>83</v>
      </c>
      <c r="G10" s="133" t="s">
        <v>190</v>
      </c>
      <c r="H10" s="232">
        <v>1.5</v>
      </c>
      <c r="I10" s="233"/>
      <c r="J10" s="234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5">
        <v>6.25E-2</v>
      </c>
      <c r="D11" s="236"/>
      <c r="E11" s="236">
        <v>1</v>
      </c>
      <c r="F11" s="236">
        <v>84</v>
      </c>
      <c r="G11" s="133" t="s">
        <v>185</v>
      </c>
      <c r="H11" s="232">
        <v>4</v>
      </c>
      <c r="I11" s="237"/>
      <c r="J11" s="234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23.305555555555557</v>
      </c>
      <c r="D12" s="11">
        <f>AVERAGE(D9:D11)</f>
        <v>1.8</v>
      </c>
      <c r="E12" s="11">
        <f>AVERAGE(E9:E11)</f>
        <v>3.3333333333333335</v>
      </c>
      <c r="F12" s="12">
        <f>AVERAGE(F9:F11)</f>
        <v>72</v>
      </c>
      <c r="G12" s="13"/>
      <c r="H12" s="14">
        <f>AVERAGE(H9:H11)</f>
        <v>4.166666666666667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182</v>
      </c>
      <c r="F16" s="133" t="s">
        <v>186</v>
      </c>
      <c r="G16" s="118" t="s">
        <v>187</v>
      </c>
      <c r="H16" s="133" t="s">
        <v>176</v>
      </c>
      <c r="I16" s="118"/>
      <c r="J16" s="118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0.63402777777777775</v>
      </c>
      <c r="D17" s="117">
        <v>0.63611111111111118</v>
      </c>
      <c r="E17" s="127">
        <v>0.73819444444444438</v>
      </c>
      <c r="F17" s="127">
        <v>0.75694444444444453</v>
      </c>
      <c r="G17" s="127">
        <v>0.84027777777777779</v>
      </c>
      <c r="H17" s="127">
        <v>0.8652777777777777</v>
      </c>
      <c r="I17" s="127"/>
      <c r="J17" s="92"/>
      <c r="K17" s="92"/>
      <c r="L17" s="92"/>
      <c r="M17" s="92"/>
      <c r="N17" s="92"/>
      <c r="O17" s="92"/>
      <c r="P17" s="127">
        <v>6.25E-2</v>
      </c>
    </row>
    <row r="18" spans="1:16" s="75" customFormat="1" ht="14.1" customHeight="1" x14ac:dyDescent="0.25">
      <c r="A18" s="31"/>
      <c r="B18" s="21" t="s">
        <v>42</v>
      </c>
      <c r="C18" s="118">
        <v>64942</v>
      </c>
      <c r="D18" s="118">
        <f>C18+1</f>
        <v>64943</v>
      </c>
      <c r="E18" s="118">
        <f>D19+1</f>
        <v>64955</v>
      </c>
      <c r="F18" s="133">
        <f t="shared" ref="F18" si="0">E19+1</f>
        <v>64967</v>
      </c>
      <c r="G18" s="118">
        <f>F19+1</f>
        <v>65021</v>
      </c>
      <c r="H18" s="133">
        <f t="shared" ref="H18" si="1">G19+1</f>
        <v>65035</v>
      </c>
      <c r="I18" s="118"/>
      <c r="J18" s="118"/>
      <c r="K18" s="93"/>
      <c r="L18" s="93"/>
      <c r="M18" s="93"/>
      <c r="N18" s="93"/>
      <c r="O18" s="93"/>
      <c r="P18" s="118">
        <f>MAX(C18:O19)+1</f>
        <v>65102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64954</v>
      </c>
      <c r="E19" s="123">
        <v>64966</v>
      </c>
      <c r="F19" s="134">
        <v>65020</v>
      </c>
      <c r="G19" s="123">
        <v>65034</v>
      </c>
      <c r="H19" s="134">
        <v>65101</v>
      </c>
      <c r="I19" s="123"/>
      <c r="J19" s="123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12</v>
      </c>
      <c r="E20" s="99">
        <f t="shared" si="2"/>
        <v>12</v>
      </c>
      <c r="F20" s="99">
        <f t="shared" si="2"/>
        <v>54</v>
      </c>
      <c r="G20" s="99">
        <f t="shared" si="2"/>
        <v>14</v>
      </c>
      <c r="H20" s="85">
        <f t="shared" si="2"/>
        <v>67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7">
        <v>0.72986111111111107</v>
      </c>
      <c r="D23" s="117">
        <v>0.73263888888888884</v>
      </c>
      <c r="E23" s="118" t="s">
        <v>178</v>
      </c>
      <c r="F23" s="229" t="s">
        <v>188</v>
      </c>
      <c r="G23" s="230"/>
      <c r="H23" s="230"/>
      <c r="I23" s="231"/>
      <c r="J23" s="117"/>
      <c r="K23" s="117"/>
      <c r="L23" s="118" t="s">
        <v>179</v>
      </c>
      <c r="M23" s="161" t="s">
        <v>184</v>
      </c>
      <c r="N23" s="161"/>
      <c r="O23" s="161"/>
      <c r="P23" s="161"/>
    </row>
    <row r="24" spans="1:16" ht="13.5" customHeight="1" x14ac:dyDescent="0.25">
      <c r="B24" s="162"/>
      <c r="C24" s="120"/>
      <c r="D24" s="120"/>
      <c r="E24" s="118" t="s">
        <v>174</v>
      </c>
      <c r="F24" s="161" t="s">
        <v>184</v>
      </c>
      <c r="G24" s="161"/>
      <c r="H24" s="161"/>
      <c r="I24" s="161"/>
      <c r="J24" s="120"/>
      <c r="K24" s="120"/>
      <c r="L24" s="118" t="s">
        <v>177</v>
      </c>
      <c r="M24" s="161" t="s">
        <v>184</v>
      </c>
      <c r="N24" s="161"/>
      <c r="O24" s="161"/>
      <c r="P24" s="161"/>
    </row>
    <row r="25" spans="1:16" ht="13.5" customHeight="1" x14ac:dyDescent="0.25">
      <c r="B25" s="162"/>
      <c r="C25" s="117">
        <v>0.73333333333333339</v>
      </c>
      <c r="D25" s="117">
        <v>0.73819444444444438</v>
      </c>
      <c r="E25" s="118" t="s">
        <v>177</v>
      </c>
      <c r="F25" s="229" t="s">
        <v>189</v>
      </c>
      <c r="G25" s="230"/>
      <c r="H25" s="230"/>
      <c r="I25" s="231"/>
      <c r="J25" s="117"/>
      <c r="K25" s="117"/>
      <c r="L25" s="118" t="s">
        <v>174</v>
      </c>
      <c r="M25" s="161" t="s">
        <v>184</v>
      </c>
      <c r="N25" s="161"/>
      <c r="O25" s="161"/>
      <c r="P25" s="161"/>
    </row>
    <row r="26" spans="1:16" ht="13.5" customHeight="1" x14ac:dyDescent="0.25">
      <c r="B26" s="162"/>
      <c r="C26" s="120"/>
      <c r="D26" s="120"/>
      <c r="E26" s="118" t="s">
        <v>48</v>
      </c>
      <c r="F26" s="161" t="s">
        <v>184</v>
      </c>
      <c r="G26" s="161"/>
      <c r="H26" s="161"/>
      <c r="I26" s="161"/>
      <c r="J26" s="120"/>
      <c r="K26" s="120"/>
      <c r="L26" s="118" t="s">
        <v>180</v>
      </c>
      <c r="M26" s="161" t="s">
        <v>184</v>
      </c>
      <c r="N26" s="161"/>
      <c r="O26" s="161"/>
      <c r="P26" s="16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49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/>
      <c r="D30" s="128">
        <v>8.3333333333333329E-2</v>
      </c>
      <c r="E30" s="128">
        <v>6.25E-2</v>
      </c>
      <c r="F30" s="124"/>
      <c r="G30" s="124"/>
      <c r="H30" s="124"/>
      <c r="I30" s="124"/>
      <c r="J30" s="124"/>
      <c r="K30" s="125"/>
      <c r="L30" s="124"/>
      <c r="M30" s="128"/>
      <c r="N30" s="128">
        <v>0.17291666666666669</v>
      </c>
      <c r="O30" s="114"/>
      <c r="P30" s="100">
        <f>SUM(C30:J30,L30:N30)</f>
        <v>0.31874999999999998</v>
      </c>
    </row>
    <row r="31" spans="1:16" ht="14.1" customHeight="1" x14ac:dyDescent="0.25">
      <c r="B31" s="22" t="s">
        <v>168</v>
      </c>
      <c r="C31" s="132"/>
      <c r="D31" s="228">
        <v>0.27777777777777779</v>
      </c>
      <c r="E31" s="228">
        <v>6.25E-2</v>
      </c>
      <c r="F31" s="102"/>
      <c r="G31" s="102"/>
      <c r="H31" s="102"/>
      <c r="I31" s="102"/>
      <c r="J31" s="102"/>
      <c r="K31" s="228">
        <v>2.0833333333333332E-2</v>
      </c>
      <c r="L31" s="102"/>
      <c r="M31" s="102"/>
      <c r="N31" s="102"/>
      <c r="O31" s="103"/>
      <c r="P31" s="100">
        <f>SUM(C31:N31)</f>
        <v>0.3611111111111111</v>
      </c>
    </row>
    <row r="32" spans="1:16" ht="14.1" customHeight="1" x14ac:dyDescent="0.25">
      <c r="B32" s="22" t="s">
        <v>64</v>
      </c>
      <c r="C32" s="130"/>
      <c r="D32" s="131">
        <v>0.17013888888888887</v>
      </c>
      <c r="E32" s="131">
        <v>6.25E-2</v>
      </c>
      <c r="F32" s="104"/>
      <c r="G32" s="104"/>
      <c r="H32" s="104"/>
      <c r="I32" s="104"/>
      <c r="J32" s="104"/>
      <c r="K32" s="126"/>
      <c r="L32" s="104"/>
      <c r="M32" s="104"/>
      <c r="N32" s="104"/>
      <c r="O32" s="108"/>
      <c r="P32" s="100">
        <f>SUM(C32:N32)</f>
        <v>0.23263888888888887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0.10763888888888892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0.12847222222222224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68"/>
      <c r="D36" s="169"/>
      <c r="E36" s="170"/>
      <c r="F36" s="171"/>
      <c r="G36" s="172"/>
      <c r="H36" s="171"/>
      <c r="I36" s="172"/>
      <c r="J36" s="171"/>
      <c r="K36" s="172"/>
      <c r="L36" s="171"/>
      <c r="M36" s="172"/>
      <c r="N36" s="171"/>
      <c r="O36" s="164"/>
      <c r="P36" s="164"/>
    </row>
    <row r="37" spans="2:16" ht="18" customHeight="1" x14ac:dyDescent="0.25">
      <c r="B37" s="188"/>
      <c r="C37" s="165"/>
      <c r="D37" s="165"/>
      <c r="E37" s="164"/>
      <c r="F37" s="164"/>
      <c r="G37" s="166"/>
      <c r="H37" s="164"/>
      <c r="I37" s="167"/>
      <c r="J37" s="164"/>
      <c r="K37" s="167"/>
      <c r="L37" s="164"/>
      <c r="M37" s="164"/>
      <c r="N37" s="164"/>
      <c r="O37" s="164"/>
      <c r="P37" s="164"/>
    </row>
    <row r="38" spans="2:16" ht="18" customHeight="1" x14ac:dyDescent="0.25">
      <c r="B38" s="188"/>
      <c r="C38" s="166"/>
      <c r="D38" s="164"/>
      <c r="E38" s="164"/>
      <c r="F38" s="164"/>
      <c r="G38" s="167"/>
      <c r="H38" s="164"/>
      <c r="I38" s="167"/>
      <c r="J38" s="164"/>
      <c r="K38" s="167"/>
      <c r="L38" s="164"/>
      <c r="M38" s="164"/>
      <c r="N38" s="164"/>
      <c r="O38" s="164"/>
      <c r="P38" s="164"/>
    </row>
    <row r="39" spans="2:16" ht="18" customHeight="1" x14ac:dyDescent="0.25">
      <c r="B39" s="188"/>
      <c r="C39" s="164"/>
      <c r="D39" s="164"/>
      <c r="E39" s="164"/>
      <c r="F39" s="164"/>
      <c r="G39" s="166"/>
      <c r="H39" s="164"/>
      <c r="I39" s="167"/>
      <c r="J39" s="164"/>
      <c r="K39" s="167"/>
      <c r="L39" s="164"/>
      <c r="M39" s="164"/>
      <c r="N39" s="164"/>
      <c r="O39" s="164"/>
      <c r="P39" s="164"/>
    </row>
    <row r="40" spans="2:16" ht="18" customHeight="1" x14ac:dyDescent="0.25">
      <c r="B40" s="188"/>
      <c r="C40" s="164"/>
      <c r="D40" s="164"/>
      <c r="E40" s="164"/>
      <c r="F40" s="164"/>
      <c r="G40" s="164"/>
      <c r="H40" s="164"/>
      <c r="I40" s="164"/>
      <c r="J40" s="164"/>
      <c r="K40" s="167"/>
      <c r="L40" s="164"/>
      <c r="M40" s="164"/>
      <c r="N40" s="164"/>
      <c r="O40" s="164"/>
      <c r="P40" s="164"/>
    </row>
    <row r="41" spans="2:16" ht="18" customHeight="1" x14ac:dyDescent="0.25">
      <c r="B41" s="189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55" t="s">
        <v>191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5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90"/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-154.30000000000001</v>
      </c>
      <c r="D72" s="238">
        <v>-155.80000000000001</v>
      </c>
      <c r="E72" s="73" t="s">
        <v>117</v>
      </c>
      <c r="F72" s="109">
        <v>21</v>
      </c>
      <c r="G72" s="238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-132.19999999999999</v>
      </c>
      <c r="D73" s="238">
        <v>-133</v>
      </c>
      <c r="E73" s="74" t="s">
        <v>121</v>
      </c>
      <c r="F73" s="111">
        <v>27</v>
      </c>
      <c r="G73" s="239">
        <v>27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-210.6</v>
      </c>
      <c r="D74" s="238">
        <v>-211.5</v>
      </c>
      <c r="E74" s="74" t="s">
        <v>126</v>
      </c>
      <c r="F74" s="112">
        <v>10</v>
      </c>
      <c r="G74" s="24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-112.3</v>
      </c>
      <c r="D75" s="238">
        <v>-113.2</v>
      </c>
      <c r="E75" s="74" t="s">
        <v>131</v>
      </c>
      <c r="F75" s="112">
        <v>40</v>
      </c>
      <c r="G75" s="24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25.25</v>
      </c>
      <c r="D76" s="238">
        <v>24.1</v>
      </c>
      <c r="E76" s="74" t="s">
        <v>136</v>
      </c>
      <c r="F76" s="112">
        <v>10</v>
      </c>
      <c r="G76" s="24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29.599</v>
      </c>
      <c r="D77" s="238">
        <v>27.8</v>
      </c>
      <c r="E77" s="74" t="s">
        <v>141</v>
      </c>
      <c r="F77" s="112">
        <v>150</v>
      </c>
      <c r="G77" s="24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22.103000000000002</v>
      </c>
      <c r="D78" s="238">
        <v>21.2</v>
      </c>
      <c r="E78" s="74" t="s">
        <v>146</v>
      </c>
      <c r="F78" s="113"/>
      <c r="G78" s="24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22.867000000000001</v>
      </c>
      <c r="D79" s="238">
        <v>21.931999999999999</v>
      </c>
      <c r="E79" s="73" t="s">
        <v>151</v>
      </c>
      <c r="F79" s="109">
        <v>12</v>
      </c>
      <c r="G79" s="238">
        <v>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4.3900000000000003E-5</v>
      </c>
      <c r="D80" s="242">
        <v>4.3699999999999998E-5</v>
      </c>
      <c r="E80" s="74" t="s">
        <v>156</v>
      </c>
      <c r="F80" s="111">
        <v>40</v>
      </c>
      <c r="G80" s="239">
        <v>60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160</v>
      </c>
      <c r="C84" s="154"/>
    </row>
    <row r="85" spans="2:16" ht="15" customHeight="1" x14ac:dyDescent="0.25">
      <c r="B85" s="155" t="s">
        <v>183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2025-11-02T01:36:40Z</dcterms:modified>
</cp:coreProperties>
</file>