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<sst xmlns="http://schemas.openxmlformats.org/spreadsheetml/2006/main" count="211" uniqueCount="195">
  <si>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</si>
  <si>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</si>
  <si>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</si>
  <si>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</si>
  <si>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</si>
  <si>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</si>
  <si>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</si>
  <si>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</si>
  <si>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</si>
  <si>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</si>
  <si>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</si>
  <si>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</si>
  <si>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</si>
  <si>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</si>
  <si>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</si>
  <si>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</si>
  <si>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</si>
  <si>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</si>
  <si>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</si>
  <si>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</si>
  <si>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</si>
  <si>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</si>
  <si>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</si>
  <si>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</si>
  <si>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</si>
  <si>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</si>
  <si>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</si>
  <si>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</si>
  <si>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</si>
  <si>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</si>
  <si>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</si>
  <si>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</si>
  <si>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</si>
  <si>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</si>
  <si>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</si>
  <si>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</si>
  <si>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</si>
  <si>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</si>
  <si>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</si>
  <si>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</si>
  <si>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</si>
  <si>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</si>
  <si>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</si>
  <si>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</si>
  <si>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</si>
  <si>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</si>
  <si>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</si>
  <si>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</si>
  <si>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</si>
  <si>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</si>
  <si>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</si>
  <si>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</si>
  <si>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</si>
  <si>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</si>
  <si>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</si>
  <si>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</si>
  <si>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</si>
  <si>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</si>
  <si>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</si>
  <si>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</si>
  <si>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</si>
  <si>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</si>
  <si>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</si>
  <si>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</si>
  <si>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</si>
  <si>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</si>
  <si>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</si>
  <si>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</si>
  <si>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</si>
  <si>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</si>
  <si>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</si>
  <si>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</si>
  <si>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</si>
  <si>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</si>
  <si>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</si>
  <si>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</si>
  <si>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</si>
  <si>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</si>
  <si>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</si>
  <si>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</si>
  <si>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</si>
  <si>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</si>
  <si>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</si>
  <si>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</si>
  <si>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</si>
  <si>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</si>
  <si>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</si>
  <si>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</si>
  <si>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</si>
  <si>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</si>
  <si>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</si>
  <si>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</si>
  <si>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</si>
  <si>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</si>
  <si>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</si>
  <si>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</si>
  <si>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</si>
  <si>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</si>
  <si>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</si>
  <si>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</si>
  <si>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</si>
  <si>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</si>
  <si>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</si>
  <si>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</si>
  <si>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</si>
  <si>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</si>
  <si>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</si>
  <si>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</si>
  <si>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</si>
  <si>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</si>
  <si>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</si>
  <si>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</si>
  <si>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</si>
  <si>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</si>
  <si>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</si>
  <si>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</si>
  <si>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</si>
  <si>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</si>
  <si>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</si>
  <si>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</si>
  <si>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</si>
  <si>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</si>
  <si>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</si>
  <si>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</si>
  <si>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</si>
  <si>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</si>
  <si>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</si>
  <si>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</si>
  <si>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</si>
  <si>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</si>
  <si>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</si>
  <si>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</si>
  <si>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</si>
  <si>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</si>
  <si>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</si>
  <si>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</si>
  <si>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</si>
  <si>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</si>
  <si>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</si>
  <si>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</si>
  <si>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</si>
  <si>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</si>
  <si>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</si>
  <si>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</si>
  <si>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</si>
  <si>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</si>
  <si>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</si>
  <si>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</si>
  <si>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</si>
  <si>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</si>
  <si>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</si>
  <si>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</si>
  <si>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</si>
  <si>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</si>
  <si>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</si>
  <si>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</si>
  <si>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</si>
  <si>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</si>
  <si>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</si>
  <si>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</si>
  <si>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</si>
  <si>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</si>
  <si>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</si>
  <si>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</si>
  <si>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</si>
  <si>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</si>
  <si>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</si>
  <si>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</si>
  <si>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</si>
  <si>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</si>
  <si>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</si>
  <si>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</si>
  <si>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</si>
  <si>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</si>
  <si>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</si>
  <si>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</si>
  <si>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</si>
  <si>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</si>
  <si>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</si>
  <si>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</si>
  <si>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</si>
  <si>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</si>
  <si>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</si>
  <si>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</si>
  <si>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</si>
  <si>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20s/25k 35s/30k 50s/25k</t>
    <phoneticPr fontId="3" type="noConversion"/>
  </si>
  <si>
    <t>W</t>
    <phoneticPr fontId="3" type="noConversion"/>
  </si>
  <si>
    <t>S</t>
    <phoneticPr fontId="3" type="noConversion"/>
  </si>
  <si>
    <t>20s/18k 35s/25k 50s/25k</t>
    <phoneticPr fontId="3" type="noConversion"/>
  </si>
  <si>
    <t>KAMP</t>
    <phoneticPr fontId="3" type="noConversion"/>
  </si>
  <si>
    <t>2) limit 초과로 망원경 뒤집어짐. 동시에 Aux Filter/Shutter에러 발생으로 FSA Recycle하여 조치</t>
    <phoneticPr fontId="3" type="noConversion"/>
  </si>
  <si>
    <t>1) Science Server 에러</t>
    <phoneticPr fontId="3" type="noConversion"/>
  </si>
  <si>
    <t>3) 23:16 고습과 비로 인해 관측대기</t>
    <phoneticPr fontId="3" type="noConversion"/>
  </si>
  <si>
    <t>N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</si>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</sst>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9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45916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52.312599681020735</v>
      </c>
      <c r="M3" s="200"/>
      <c r="N3" s="32" t="s">
        <v>3</v>
      </c>
      <c r="O3" s="200">
        <f>(P31-P33)/P31*100</f>
        <v>95.534290271132377</v>
      </c>
      <c r="P3" s="20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0.70833333333333337</v>
      </c>
      <c r="D9" s="114">
        <v>2.2000000000000002</v>
      </c>
      <c r="E9" s="114">
        <v>4.4000000000000004</v>
      </c>
      <c r="F9" s="114">
        <v>66</v>
      </c>
      <c r="G9" s="115" t="s">
        <v>187</v>
      </c>
      <c r="H9" s="114">
        <v>1.8</v>
      </c>
      <c r="I9" s="115">
        <v>23</v>
      </c>
      <c r="J9" s="116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14">
        <v>1.8</v>
      </c>
      <c r="E10" s="114">
        <v>0.2</v>
      </c>
      <c r="F10" s="114">
        <v>84</v>
      </c>
      <c r="G10" s="115" t="s">
        <v>186</v>
      </c>
      <c r="H10" s="114">
        <v>1.4</v>
      </c>
      <c r="I10" s="122"/>
      <c r="J10" s="116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5">
        <v>0.17361111111111113</v>
      </c>
      <c r="D11" s="224"/>
      <c r="E11" s="124">
        <v>0</v>
      </c>
      <c r="F11" s="124">
        <v>65</v>
      </c>
      <c r="G11" s="115" t="s">
        <v>193</v>
      </c>
      <c r="H11" s="114">
        <v>0.4</v>
      </c>
      <c r="I11" s="126"/>
      <c r="J11" s="116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23.465277777777779</v>
      </c>
      <c r="D12" s="11">
        <f>AVERAGE(D9:D11)</f>
        <v>2</v>
      </c>
      <c r="E12" s="11">
        <f>AVERAGE(E9:E11)</f>
        <v>1.5333333333333334</v>
      </c>
      <c r="F12" s="12">
        <f>AVERAGE(F9:F11)</f>
        <v>71.666666666666671</v>
      </c>
      <c r="G12" s="13"/>
      <c r="H12" s="14">
        <f>AVERAGE(H9:H11)</f>
        <v>1.2</v>
      </c>
      <c r="I12" s="15"/>
      <c r="J12" s="16">
        <f>AVERAGE(J9:J11)</f>
        <v>10.666666666666666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31" t="s">
        <v>173</v>
      </c>
      <c r="D16" s="132" t="s">
        <v>176</v>
      </c>
      <c r="E16" s="115" t="s">
        <v>184</v>
      </c>
      <c r="F16" s="115" t="s">
        <v>189</v>
      </c>
      <c r="G16" s="115" t="s">
        <v>194</v>
      </c>
      <c r="H16" s="93"/>
      <c r="I16" s="93"/>
      <c r="J16" s="93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0.69444444444444453</v>
      </c>
      <c r="D17" s="117">
        <v>0.69652777777777775</v>
      </c>
      <c r="E17" s="117">
        <v>0.72222222222222221</v>
      </c>
      <c r="F17" s="117">
        <v>0.90694444444444444</v>
      </c>
      <c r="G17" s="117">
        <v>0.15625</v>
      </c>
      <c r="H17" s="92"/>
      <c r="I17" s="92"/>
      <c r="J17" s="92"/>
      <c r="K17" s="92"/>
      <c r="L17" s="92"/>
      <c r="M17" s="92"/>
      <c r="N17" s="92"/>
      <c r="O17" s="92"/>
      <c r="P17" s="117">
        <v>0.16388888888888889</v>
      </c>
    </row>
    <row r="18" spans="1:16" s="75" customFormat="1" ht="14.1" customHeight="1" x14ac:dyDescent="0.25">
      <c r="A18" s="31"/>
      <c r="B18" s="21" t="s">
        <v>42</v>
      </c>
      <c r="C18" s="115">
        <v>54179</v>
      </c>
      <c r="D18" s="115">
        <f>C18+1</f>
        <v>54180</v>
      </c>
      <c r="E18" s="115">
        <f t="shared" ref="E18" si="0">D19+1</f>
        <v>54191</v>
      </c>
      <c r="F18" s="115">
        <f t="shared" ref="F18" si="1">E19+1</f>
        <v>54303</v>
      </c>
      <c r="G18" s="115">
        <v>54337</v>
      </c>
      <c r="H18" s="93"/>
      <c r="I18" s="93"/>
      <c r="J18" s="93"/>
      <c r="K18" s="93"/>
      <c r="L18" s="93"/>
      <c r="M18" s="93"/>
      <c r="N18" s="93"/>
      <c r="O18" s="93"/>
      <c r="P18" s="115">
        <f>MAX(C18:O19)+1</f>
        <v>54342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54190</v>
      </c>
      <c r="E19" s="119">
        <v>54302</v>
      </c>
      <c r="F19" s="119">
        <v>54336</v>
      </c>
      <c r="G19" s="119">
        <v>54341</v>
      </c>
      <c r="H19" s="91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85">
        <f t="shared" si="2"/>
        <v>112</v>
      </c>
      <c r="F20" s="99">
        <f t="shared" si="2"/>
        <v>34</v>
      </c>
      <c r="G20" s="99">
        <f t="shared" si="2"/>
        <v>5</v>
      </c>
      <c r="H20" s="85" t="str">
        <f t="shared" si="2"/>
        <v/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17">
        <v>0.70624999999999993</v>
      </c>
      <c r="D23" s="117">
        <v>0.70833333333333337</v>
      </c>
      <c r="E23" s="115" t="s">
        <v>178</v>
      </c>
      <c r="F23" s="208" t="s">
        <v>185</v>
      </c>
      <c r="G23" s="208"/>
      <c r="H23" s="208"/>
      <c r="I23" s="208"/>
      <c r="J23" s="92"/>
      <c r="K23" s="92"/>
      <c r="L23" s="115" t="s">
        <v>180</v>
      </c>
      <c r="M23" s="208" t="s">
        <v>182</v>
      </c>
      <c r="N23" s="208"/>
      <c r="O23" s="208"/>
      <c r="P23" s="208"/>
    </row>
    <row r="24" spans="1:16" ht="13.5" customHeight="1" x14ac:dyDescent="0.25">
      <c r="B24" s="209"/>
      <c r="C24" s="118"/>
      <c r="D24" s="118"/>
      <c r="E24" s="115" t="s">
        <v>174</v>
      </c>
      <c r="F24" s="208" t="s">
        <v>182</v>
      </c>
      <c r="G24" s="208"/>
      <c r="H24" s="208"/>
      <c r="I24" s="208"/>
      <c r="J24" s="128"/>
      <c r="K24" s="128"/>
      <c r="L24" s="115" t="s">
        <v>177</v>
      </c>
      <c r="M24" s="208" t="s">
        <v>182</v>
      </c>
      <c r="N24" s="208"/>
      <c r="O24" s="208"/>
      <c r="P24" s="208"/>
    </row>
    <row r="25" spans="1:16" ht="13.5" customHeight="1" x14ac:dyDescent="0.25">
      <c r="B25" s="209"/>
      <c r="C25" s="117">
        <v>0.7104166666666667</v>
      </c>
      <c r="D25" s="117">
        <v>0.71388888888888891</v>
      </c>
      <c r="E25" s="115" t="s">
        <v>177</v>
      </c>
      <c r="F25" s="208" t="s">
        <v>188</v>
      </c>
      <c r="G25" s="208"/>
      <c r="H25" s="208"/>
      <c r="I25" s="208"/>
      <c r="J25" s="92"/>
      <c r="K25" s="92"/>
      <c r="L25" s="115" t="s">
        <v>174</v>
      </c>
      <c r="M25" s="208" t="s">
        <v>182</v>
      </c>
      <c r="N25" s="208"/>
      <c r="O25" s="208"/>
      <c r="P25" s="208"/>
    </row>
    <row r="26" spans="1:16" ht="13.5" customHeight="1" x14ac:dyDescent="0.25">
      <c r="B26" s="209"/>
      <c r="C26" s="118"/>
      <c r="D26" s="118"/>
      <c r="E26" s="115" t="s">
        <v>48</v>
      </c>
      <c r="F26" s="208" t="s">
        <v>179</v>
      </c>
      <c r="G26" s="208"/>
      <c r="H26" s="208"/>
      <c r="I26" s="208"/>
      <c r="J26" s="128"/>
      <c r="K26" s="128"/>
      <c r="L26" s="115" t="s">
        <v>181</v>
      </c>
      <c r="M26" s="208" t="s">
        <v>182</v>
      </c>
      <c r="N26" s="208"/>
      <c r="O26" s="208"/>
      <c r="P26" s="20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9">
        <v>0.16111111111111112</v>
      </c>
      <c r="D30" s="130">
        <v>0.1673611111111111</v>
      </c>
      <c r="E30" s="130">
        <v>6.25E-2</v>
      </c>
      <c r="F30" s="130"/>
      <c r="G30" s="130"/>
      <c r="H30" s="130"/>
      <c r="I30" s="130"/>
      <c r="J30" s="130"/>
      <c r="K30" s="228"/>
      <c r="L30" s="127"/>
      <c r="M30" s="127"/>
      <c r="N30" s="127"/>
      <c r="O30" s="127"/>
      <c r="P30" s="100">
        <f>SUM(C30:J30,L30:N30)</f>
        <v>0.39097222222222222</v>
      </c>
    </row>
    <row r="31" spans="1:16" ht="14.1" customHeight="1" x14ac:dyDescent="0.25">
      <c r="B31" s="22" t="s">
        <v>168</v>
      </c>
      <c r="C31" s="123">
        <v>0.18472222222222223</v>
      </c>
      <c r="D31" s="120">
        <v>0.1673611111111111</v>
      </c>
      <c r="E31" s="120">
        <v>6.25E-2</v>
      </c>
      <c r="F31" s="120"/>
      <c r="G31" s="120"/>
      <c r="H31" s="120"/>
      <c r="I31" s="120"/>
      <c r="J31" s="120"/>
      <c r="K31" s="120">
        <v>2.0833333333333332E-2</v>
      </c>
      <c r="L31" s="102"/>
      <c r="M31" s="102"/>
      <c r="N31" s="102"/>
      <c r="O31" s="103"/>
      <c r="P31" s="100">
        <f>SUM(C31:N31)</f>
        <v>0.43541666666666662</v>
      </c>
    </row>
    <row r="32" spans="1:16" ht="14.1" customHeight="1" x14ac:dyDescent="0.25">
      <c r="B32" s="22" t="s">
        <v>64</v>
      </c>
      <c r="C32" s="225"/>
      <c r="D32" s="133">
        <v>0.1673611111111111</v>
      </c>
      <c r="E32" s="133"/>
      <c r="F32" s="133"/>
      <c r="G32" s="133"/>
      <c r="H32" s="133"/>
      <c r="I32" s="133"/>
      <c r="J32" s="133"/>
      <c r="K32" s="133">
        <v>2.0833333333333332E-2</v>
      </c>
      <c r="L32" s="104"/>
      <c r="M32" s="104"/>
      <c r="N32" s="104"/>
      <c r="O32" s="108"/>
      <c r="P32" s="100">
        <f>SUM(C32:N32)</f>
        <v>0.18819444444444444</v>
      </c>
    </row>
    <row r="33" spans="2:16" ht="14.1" customHeight="1" thickBot="1" x14ac:dyDescent="0.3">
      <c r="B33" s="22" t="s">
        <v>65</v>
      </c>
      <c r="C33" s="226">
        <v>9.0277777777777787E-3</v>
      </c>
      <c r="D33" s="105"/>
      <c r="E33" s="227">
        <v>1.0416666666666666E-2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1.9444444444444445E-2</v>
      </c>
    </row>
    <row r="34" spans="2:16" ht="14.1" customHeight="1" x14ac:dyDescent="0.25">
      <c r="B34" s="69" t="s">
        <v>166</v>
      </c>
      <c r="C34" s="95">
        <f>C31-C32-C33</f>
        <v>0.17569444444444446</v>
      </c>
      <c r="D34" s="95">
        <f t="shared" ref="D34:P34" si="4">D31-D32-D33</f>
        <v>0</v>
      </c>
      <c r="E34" s="95">
        <f t="shared" si="4"/>
        <v>5.2083333333333336E-2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0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0.22777777777777775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66</v>
      </c>
      <c r="C36" s="193"/>
      <c r="D36" s="194"/>
      <c r="E36" s="195"/>
      <c r="F36" s="194"/>
      <c r="G36" s="195"/>
      <c r="H36" s="194"/>
      <c r="I36" s="193"/>
      <c r="J36" s="194"/>
      <c r="K36" s="196"/>
      <c r="L36" s="196"/>
      <c r="M36" s="187"/>
      <c r="N36" s="187"/>
      <c r="O36" s="187"/>
      <c r="P36" s="187"/>
    </row>
    <row r="37" spans="2:16" ht="18" customHeight="1" x14ac:dyDescent="0.25">
      <c r="B37" s="190"/>
      <c r="C37" s="211"/>
      <c r="D37" s="211"/>
      <c r="E37" s="187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8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92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67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165</v>
      </c>
      <c r="C53" s="166"/>
      <c r="D53" s="90"/>
      <c r="E53" s="90"/>
      <c r="F53" s="90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164</v>
      </c>
      <c r="C54" s="168"/>
      <c r="D54" s="168"/>
      <c r="E54" s="168"/>
      <c r="F54" s="121">
        <v>332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68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69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70</v>
      </c>
      <c r="O57" s="148"/>
      <c r="P57" s="151"/>
    </row>
    <row r="58" spans="2:16" ht="17.100000000000001" customHeight="1" x14ac:dyDescent="0.25">
      <c r="B58" s="152" t="s">
        <v>71</v>
      </c>
      <c r="C58" s="153"/>
      <c r="D58" s="154"/>
      <c r="E58" s="152" t="s">
        <v>72</v>
      </c>
      <c r="F58" s="153"/>
      <c r="G58" s="154"/>
      <c r="H58" s="153" t="s">
        <v>73</v>
      </c>
      <c r="I58" s="153"/>
      <c r="J58" s="153"/>
      <c r="K58" s="155" t="s">
        <v>74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75</v>
      </c>
      <c r="C59" s="135"/>
      <c r="D59" s="29" t="b">
        <v>1</v>
      </c>
      <c r="E59" s="134" t="s">
        <v>76</v>
      </c>
      <c r="F59" s="135"/>
      <c r="G59" s="29" t="b">
        <v>1</v>
      </c>
      <c r="H59" s="142" t="s">
        <v>77</v>
      </c>
      <c r="I59" s="135"/>
      <c r="J59" s="29" t="b">
        <v>1</v>
      </c>
      <c r="K59" s="142" t="s">
        <v>78</v>
      </c>
      <c r="L59" s="135"/>
      <c r="M59" s="29" t="b">
        <v>1</v>
      </c>
      <c r="N59" s="143" t="s">
        <v>79</v>
      </c>
      <c r="O59" s="135"/>
      <c r="P59" s="29" t="b">
        <v>1</v>
      </c>
    </row>
    <row r="60" spans="2:16" ht="20.100000000000001" customHeight="1" x14ac:dyDescent="0.25">
      <c r="B60" s="134" t="s">
        <v>80</v>
      </c>
      <c r="C60" s="135"/>
      <c r="D60" s="29" t="b">
        <v>1</v>
      </c>
      <c r="E60" s="134" t="s">
        <v>81</v>
      </c>
      <c r="F60" s="135"/>
      <c r="G60" s="29" t="b">
        <v>1</v>
      </c>
      <c r="H60" s="142" t="s">
        <v>82</v>
      </c>
      <c r="I60" s="135"/>
      <c r="J60" s="29" t="b">
        <v>1</v>
      </c>
      <c r="K60" s="142" t="s">
        <v>83</v>
      </c>
      <c r="L60" s="135"/>
      <c r="M60" s="29" t="b">
        <v>1</v>
      </c>
      <c r="N60" s="143" t="s">
        <v>84</v>
      </c>
      <c r="O60" s="135"/>
      <c r="P60" s="29" t="b">
        <v>1</v>
      </c>
    </row>
    <row r="61" spans="2:16" ht="20.100000000000001" customHeight="1" x14ac:dyDescent="0.25">
      <c r="B61" s="134" t="s">
        <v>85</v>
      </c>
      <c r="C61" s="135"/>
      <c r="D61" s="29" t="b">
        <v>1</v>
      </c>
      <c r="E61" s="134" t="s">
        <v>86</v>
      </c>
      <c r="F61" s="135"/>
      <c r="G61" s="29" t="b">
        <v>1</v>
      </c>
      <c r="H61" s="142" t="s">
        <v>87</v>
      </c>
      <c r="I61" s="135"/>
      <c r="J61" s="29" t="b">
        <v>1</v>
      </c>
      <c r="K61" s="142" t="s">
        <v>88</v>
      </c>
      <c r="L61" s="135"/>
      <c r="M61" s="29" t="b">
        <v>1</v>
      </c>
      <c r="N61" s="143" t="s">
        <v>89</v>
      </c>
      <c r="O61" s="135"/>
      <c r="P61" s="29" t="b">
        <v>1</v>
      </c>
    </row>
    <row r="62" spans="2:16" ht="20.100000000000001" customHeight="1" x14ac:dyDescent="0.25">
      <c r="B62" s="142" t="s">
        <v>87</v>
      </c>
      <c r="C62" s="135"/>
      <c r="D62" s="29" t="b">
        <v>1</v>
      </c>
      <c r="E62" s="134" t="s">
        <v>90</v>
      </c>
      <c r="F62" s="135"/>
      <c r="G62" s="29" t="b">
        <v>1</v>
      </c>
      <c r="H62" s="142" t="s">
        <v>91</v>
      </c>
      <c r="I62" s="135"/>
      <c r="J62" s="29" t="b">
        <v>0</v>
      </c>
      <c r="K62" s="142" t="s">
        <v>92</v>
      </c>
      <c r="L62" s="135"/>
      <c r="M62" s="29" t="b">
        <v>1</v>
      </c>
      <c r="N62" s="143" t="s">
        <v>82</v>
      </c>
      <c r="O62" s="135"/>
      <c r="P62" s="29" t="b">
        <v>1</v>
      </c>
    </row>
    <row r="63" spans="2:16" ht="20.100000000000001" customHeight="1" x14ac:dyDescent="0.25">
      <c r="B63" s="142" t="s">
        <v>93</v>
      </c>
      <c r="C63" s="135"/>
      <c r="D63" s="29" t="b">
        <v>1</v>
      </c>
      <c r="E63" s="134" t="s">
        <v>94</v>
      </c>
      <c r="F63" s="135"/>
      <c r="G63" s="29" t="b">
        <v>1</v>
      </c>
      <c r="H63" s="34"/>
      <c r="I63" s="35"/>
      <c r="J63" s="36"/>
      <c r="K63" s="142" t="s">
        <v>95</v>
      </c>
      <c r="L63" s="135"/>
      <c r="M63" s="29" t="b">
        <v>1</v>
      </c>
      <c r="N63" s="143" t="s">
        <v>163</v>
      </c>
      <c r="O63" s="135"/>
      <c r="P63" s="29" t="b">
        <v>1</v>
      </c>
    </row>
    <row r="64" spans="2:16" ht="20.100000000000001" customHeight="1" x14ac:dyDescent="0.25">
      <c r="B64" s="142" t="s">
        <v>96</v>
      </c>
      <c r="C64" s="135"/>
      <c r="D64" s="29" t="b">
        <v>0</v>
      </c>
      <c r="E64" s="134" t="s">
        <v>97</v>
      </c>
      <c r="F64" s="135"/>
      <c r="G64" s="29" t="b">
        <v>1</v>
      </c>
      <c r="H64" s="37"/>
      <c r="I64" s="38"/>
      <c r="J64" s="39"/>
      <c r="K64" s="144" t="s">
        <v>98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161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104</v>
      </c>
      <c r="C69" s="136"/>
      <c r="D69" s="47"/>
      <c r="E69" s="47"/>
      <c r="F69" s="138" t="s">
        <v>105</v>
      </c>
      <c r="G69" s="140" t="s">
        <v>106</v>
      </c>
      <c r="H69" s="47"/>
      <c r="I69" s="136" t="s">
        <v>107</v>
      </c>
      <c r="J69" s="136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1</v>
      </c>
      <c r="O71" s="64" t="s">
        <v>115</v>
      </c>
      <c r="P71" s="30">
        <v>1</v>
      </c>
      <c r="Q71" s="68"/>
    </row>
    <row r="72" spans="2:17" ht="20.100000000000001" customHeight="1" x14ac:dyDescent="0.25">
      <c r="B72" s="65" t="s">
        <v>116</v>
      </c>
      <c r="C72" s="109">
        <v>-155.5</v>
      </c>
      <c r="D72" s="109">
        <v>-156.6</v>
      </c>
      <c r="E72" s="73" t="s">
        <v>117</v>
      </c>
      <c r="F72" s="109">
        <v>19.399999999999999</v>
      </c>
      <c r="G72" s="109">
        <v>18.3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-132.6</v>
      </c>
      <c r="D73" s="109">
        <v>-133.80000000000001</v>
      </c>
      <c r="E73" s="74" t="s">
        <v>121</v>
      </c>
      <c r="F73" s="111">
        <v>31.2</v>
      </c>
      <c r="G73" s="111">
        <v>25.7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-211.1</v>
      </c>
      <c r="D74" s="109">
        <v>-211.8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-113.1</v>
      </c>
      <c r="D75" s="109">
        <v>-114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23.7</v>
      </c>
      <c r="D76" s="109">
        <v>22.7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27.5</v>
      </c>
      <c r="D77" s="109">
        <v>26.2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20.9</v>
      </c>
      <c r="D78" s="109">
        <v>19.899999999999999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21.6</v>
      </c>
      <c r="D79" s="109">
        <v>20.6</v>
      </c>
      <c r="E79" s="73" t="s">
        <v>151</v>
      </c>
      <c r="F79" s="109">
        <v>10.5</v>
      </c>
      <c r="G79" s="109">
        <v>4.8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4.0899999999999998E-5</v>
      </c>
      <c r="D80" s="110">
        <v>4.1100000000000003E-5</v>
      </c>
      <c r="E80" s="74" t="s">
        <v>156</v>
      </c>
      <c r="F80" s="111">
        <v>53.1</v>
      </c>
      <c r="G80" s="111">
        <v>63.4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202" t="s">
        <v>191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205" t="s">
        <v>190</v>
      </c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18" t="s">
        <v>192</v>
      </c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20"/>
    </row>
    <row r="88" spans="2:16" ht="15" customHeight="1" x14ac:dyDescent="0.25"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20"/>
    </row>
    <row r="89" spans="2:16" ht="15" customHeight="1" x14ac:dyDescent="0.25">
      <c r="B89" s="221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3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2025-09-17T04:10:13Z</dcterms:modified>
</cp:coreProperties>
</file>