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G18" i="1" l="1"/>
  <c r="G19" i="1" s="1"/>
  <c r="H18" i="1" s="1"/>
  <c r="H19" i="1" s="1"/>
  <c r="F18" i="1"/>
  <c r="E18" i="1"/>
  <c r="J25" i="1" l="1"/>
  <c r="K25" i="1" s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<sst xmlns="http://schemas.openxmlformats.org/spreadsheetml/2006/main" count="210" uniqueCount="194">
  <si>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</si>
  <si>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</si>
  <si>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</si>
  <si>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</si>
  <si>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</si>
  <si>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</si>
  <si>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</si>
  <si>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</si>
  <si>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</si>
  <si>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</si>
  <si>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</si>
  <si>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</si>
  <si>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</si>
  <si>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</si>
  <si>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</si>
  <si>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</si>
  <si>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</si>
  <si>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</si>
  <si>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</si>
  <si>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</si>
  <si>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</si>
  <si>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</si>
  <si>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</si>
  <si>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</si>
  <si>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</si>
  <si>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</si>
  <si>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</si>
  <si>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</si>
  <si>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</si>
  <si>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</si>
  <si>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</si>
  <si>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</si>
  <si>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</si>
  <si>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</si>
  <si>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</si>
  <si>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</si>
  <si>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</si>
  <si>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</si>
  <si>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</si>
  <si>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</si>
  <si>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</si>
  <si>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</si>
  <si>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</si>
  <si>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</si>
  <si>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</si>
  <si>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</si>
  <si>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</si>
  <si>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</si>
  <si>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</si>
  <si>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</si>
  <si>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</si>
  <si>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</si>
  <si>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</si>
  <si>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</si>
  <si>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</si>
  <si>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</si>
  <si>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</si>
  <si>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</si>
  <si>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</si>
  <si>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</si>
  <si>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</si>
  <si>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</si>
  <si>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</si>
  <si>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</si>
  <si>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</si>
  <si>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</si>
  <si>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</si>
  <si>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</si>
  <si>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</si>
  <si>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</si>
  <si>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</si>
  <si>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</si>
  <si>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</si>
  <si>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</si>
  <si>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</si>
  <si>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</si>
  <si>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</si>
  <si>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</si>
  <si>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</si>
  <si>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</si>
  <si>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</si>
  <si>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</si>
  <si>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</si>
  <si>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</si>
  <si>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</si>
  <si>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</si>
  <si>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</si>
  <si>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</si>
  <si>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</si>
  <si>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</si>
  <si>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</si>
  <si>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</si>
  <si>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</si>
  <si>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</si>
  <si>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</si>
  <si>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</si>
  <si>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</si>
  <si>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</si>
  <si>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</si>
  <si>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</si>
  <si>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</si>
  <si>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</si>
  <si>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</si>
  <si>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</si>
  <si>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</si>
  <si>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</si>
  <si>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</si>
  <si>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</si>
  <si>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</si>
  <si>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</si>
  <si>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</si>
  <si>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</si>
  <si>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</si>
  <si>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</si>
  <si>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</si>
  <si>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</si>
  <si>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</si>
  <si>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</si>
  <si>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</si>
  <si>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</si>
  <si>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</si>
  <si>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</si>
  <si>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</si>
  <si>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</si>
  <si>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</si>
  <si>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</si>
  <si>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</si>
  <si>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</si>
  <si>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</si>
  <si>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</si>
  <si>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</si>
  <si>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</si>
  <si>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</si>
  <si>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</si>
  <si>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</si>
  <si>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</si>
  <si>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</si>
  <si>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</si>
  <si>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</si>
  <si>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</si>
  <si>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</si>
  <si>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</si>
  <si>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</si>
  <si>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</si>
  <si>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</si>
  <si>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</si>
  <si>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</si>
  <si>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</si>
  <si>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</si>
  <si>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</si>
  <si>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</si>
  <si>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</si>
  <si>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</si>
  <si>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</si>
  <si>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</si>
  <si>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</si>
  <si>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</si>
  <si>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</si>
  <si>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</si>
  <si>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</si>
  <si>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</si>
  <si>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</si>
  <si>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</si>
  <si>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</si>
  <si>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</si>
  <si>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</si>
  <si>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</si>
  <si>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</si>
  <si>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</si>
  <si>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</si>
  <si>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</si>
  <si>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</si>
  <si>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</si>
  <si>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</si>
  <si>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</si>
  <si>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</si>
  <si>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</si>
  <si>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</si>
  <si>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</si>
  <si>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</si>
  <si>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</si>
  <si>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</si>
  <si>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</si>
  <si>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</si>
  <si>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</si>
  <si>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</si>
  <si>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ENG-KSP</t>
    <phoneticPr fontId="3" type="noConversion"/>
  </si>
  <si>
    <t>1) 방풍막 연결</t>
    <phoneticPr fontId="3" type="noConversion"/>
  </si>
  <si>
    <t xml:space="preserve"> /  /  /  /</t>
    <phoneticPr fontId="3" type="noConversion"/>
  </si>
  <si>
    <t>S</t>
    <phoneticPr fontId="3" type="noConversion"/>
  </si>
  <si>
    <t>M_044061-044062:N</t>
    <phoneticPr fontId="3" type="noConversion"/>
  </si>
  <si>
    <t>N</t>
    <phoneticPr fontId="3" type="noConversion"/>
  </si>
  <si>
    <t>60s/15k 45s/15k 30s/13k</t>
    <phoneticPr fontId="3" type="noConversion"/>
  </si>
  <si>
    <t>60s/8k 45s/8k 30s/12k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</si>
</sst>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82" sqref="F8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45876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48.326055312954871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2"/>
      <c r="D9" s="115"/>
      <c r="E9" s="115"/>
      <c r="F9" s="115"/>
      <c r="G9" s="113"/>
      <c r="H9" s="115"/>
      <c r="I9" s="113">
        <v>98</v>
      </c>
      <c r="J9" s="116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0.94097222222222221</v>
      </c>
      <c r="D10" s="115">
        <v>2.8</v>
      </c>
      <c r="E10" s="115">
        <v>4.4000000000000004</v>
      </c>
      <c r="F10" s="115">
        <v>60</v>
      </c>
      <c r="G10" s="113" t="s">
        <v>189</v>
      </c>
      <c r="H10" s="115">
        <v>1.4</v>
      </c>
      <c r="I10" s="122"/>
      <c r="J10" s="116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0.21180555555555555</v>
      </c>
      <c r="D11" s="133">
        <v>1.2</v>
      </c>
      <c r="E11" s="133">
        <v>4.0999999999999996</v>
      </c>
      <c r="F11" s="133">
        <v>47</v>
      </c>
      <c r="G11" s="113" t="s">
        <v>191</v>
      </c>
      <c r="H11" s="115">
        <v>3.1</v>
      </c>
      <c r="I11" s="134"/>
      <c r="J11" s="11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24.211805555555557</v>
      </c>
      <c r="D12" s="12">
        <f>AVERAGE(D9:D11)</f>
        <v>2</v>
      </c>
      <c r="E12" s="12">
        <f>AVERAGE(E9:E11)</f>
        <v>4.25</v>
      </c>
      <c r="F12" s="13">
        <f>AVERAGE(F9:F11)</f>
        <v>53.5</v>
      </c>
      <c r="G12" s="14"/>
      <c r="H12" s="15">
        <f>AVERAGE(H9:H11)</f>
        <v>2.25</v>
      </c>
      <c r="I12" s="16"/>
      <c r="J12" s="17">
        <f>AVERAGE(J9:J11)</f>
        <v>6.333333333333333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3" t="s">
        <v>183</v>
      </c>
      <c r="F16" s="113" t="s">
        <v>186</v>
      </c>
      <c r="G16" s="113" t="s">
        <v>184</v>
      </c>
      <c r="H16" s="113" t="s">
        <v>185</v>
      </c>
      <c r="I16" s="113"/>
      <c r="J16" s="113"/>
      <c r="K16" s="94"/>
      <c r="L16" s="94"/>
      <c r="M16" s="94"/>
      <c r="N16" s="94"/>
      <c r="O16" s="94"/>
      <c r="P16" s="113" t="s">
        <v>175</v>
      </c>
    </row>
    <row r="17" spans="1:16" s="76" customFormat="1" ht="14.1" customHeight="1" x14ac:dyDescent="0.25">
      <c r="A17" s="32"/>
      <c r="B17" s="22" t="s">
        <v>41</v>
      </c>
      <c r="C17" s="129">
        <v>0.94791666666666663</v>
      </c>
      <c r="D17" s="129">
        <v>0.94930555555555562</v>
      </c>
      <c r="E17" s="129">
        <v>0.95694444444444438</v>
      </c>
      <c r="F17" s="129">
        <v>0.99652777777777779</v>
      </c>
      <c r="G17" s="129">
        <v>0.16805555555555554</v>
      </c>
      <c r="H17" s="129">
        <v>0.19027777777777777</v>
      </c>
      <c r="I17" s="93"/>
      <c r="J17" s="93"/>
      <c r="K17" s="93"/>
      <c r="L17" s="93"/>
      <c r="M17" s="93"/>
      <c r="N17" s="93"/>
      <c r="O17" s="93"/>
      <c r="P17" s="129">
        <v>0.20486111111111113</v>
      </c>
    </row>
    <row r="18" spans="1:16" s="76" customFormat="1" ht="14.1" customHeight="1" x14ac:dyDescent="0.25">
      <c r="A18" s="32"/>
      <c r="B18" s="22" t="s">
        <v>42</v>
      </c>
      <c r="C18" s="215">
        <v>44022</v>
      </c>
      <c r="D18" s="215">
        <f>C18+1</f>
        <v>44023</v>
      </c>
      <c r="E18" s="215">
        <f>D19+1</f>
        <v>44028</v>
      </c>
      <c r="F18" s="215">
        <f>E19+1</f>
        <v>44052</v>
      </c>
      <c r="G18" s="215">
        <f>F19+1</f>
        <v>44163</v>
      </c>
      <c r="H18" s="215">
        <f>G19+1</f>
        <v>44175</v>
      </c>
      <c r="I18" s="94"/>
      <c r="J18" s="94"/>
      <c r="K18" s="94"/>
      <c r="L18" s="94"/>
      <c r="M18" s="93"/>
      <c r="N18" s="93"/>
      <c r="O18" s="93"/>
      <c r="P18" s="215">
        <f>MAX(C18:O19)+1</f>
        <v>44186</v>
      </c>
    </row>
    <row r="19" spans="1:16" s="76" customFormat="1" ht="14.1" customHeight="1" thickBot="1" x14ac:dyDescent="0.3">
      <c r="A19" s="32"/>
      <c r="B19" s="9" t="s">
        <v>43</v>
      </c>
      <c r="C19" s="81"/>
      <c r="D19" s="215">
        <v>44027</v>
      </c>
      <c r="E19" s="216">
        <v>44051</v>
      </c>
      <c r="F19" s="216">
        <v>44162</v>
      </c>
      <c r="G19" s="216">
        <f>G18+11</f>
        <v>44174</v>
      </c>
      <c r="H19" s="216">
        <f>H18+10</f>
        <v>44185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5</v>
      </c>
      <c r="E20" s="86">
        <f t="shared" si="0"/>
        <v>24</v>
      </c>
      <c r="F20" s="86">
        <f t="shared" si="0"/>
        <v>111</v>
      </c>
      <c r="G20" s="86">
        <f t="shared" si="0"/>
        <v>12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2" t="s">
        <v>21</v>
      </c>
      <c r="D22" s="22" t="s">
        <v>23</v>
      </c>
      <c r="E22" s="22" t="s">
        <v>46</v>
      </c>
      <c r="F22" s="204" t="s">
        <v>47</v>
      </c>
      <c r="G22" s="204"/>
      <c r="H22" s="204"/>
      <c r="I22" s="204"/>
      <c r="J22" s="22" t="s">
        <v>21</v>
      </c>
      <c r="K22" s="22" t="s">
        <v>23</v>
      </c>
      <c r="L22" s="22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7"/>
      <c r="D23" s="117"/>
      <c r="E23" s="111" t="s">
        <v>179</v>
      </c>
      <c r="F23" s="202" t="s">
        <v>181</v>
      </c>
      <c r="G23" s="202"/>
      <c r="H23" s="202"/>
      <c r="I23" s="202"/>
      <c r="J23" s="221">
        <v>44175</v>
      </c>
      <c r="K23" s="221">
        <f>J23+2</f>
        <v>44177</v>
      </c>
      <c r="L23" s="222" t="s">
        <v>180</v>
      </c>
      <c r="M23" s="223" t="s">
        <v>192</v>
      </c>
      <c r="N23" s="223"/>
      <c r="O23" s="223"/>
      <c r="P23" s="223"/>
    </row>
    <row r="24" spans="1:16" ht="13.5" customHeight="1" x14ac:dyDescent="0.25">
      <c r="B24" s="203"/>
      <c r="C24" s="118"/>
      <c r="D24" s="118"/>
      <c r="E24" s="113" t="s">
        <v>174</v>
      </c>
      <c r="F24" s="202" t="s">
        <v>181</v>
      </c>
      <c r="G24" s="202"/>
      <c r="H24" s="202"/>
      <c r="I24" s="202"/>
      <c r="J24" s="224"/>
      <c r="K24" s="224"/>
      <c r="L24" s="215" t="s">
        <v>177</v>
      </c>
      <c r="M24" s="223" t="s">
        <v>181</v>
      </c>
      <c r="N24" s="223"/>
      <c r="O24" s="223"/>
      <c r="P24" s="223"/>
    </row>
    <row r="25" spans="1:16" ht="13.5" customHeight="1" x14ac:dyDescent="0.25">
      <c r="B25" s="203"/>
      <c r="C25" s="118"/>
      <c r="D25" s="118"/>
      <c r="E25" s="113" t="s">
        <v>177</v>
      </c>
      <c r="F25" s="202" t="s">
        <v>181</v>
      </c>
      <c r="G25" s="202"/>
      <c r="H25" s="202"/>
      <c r="I25" s="202"/>
      <c r="J25" s="224">
        <f>K23+1</f>
        <v>44178</v>
      </c>
      <c r="K25" s="224">
        <f>J25+2</f>
        <v>44180</v>
      </c>
      <c r="L25" s="215" t="s">
        <v>174</v>
      </c>
      <c r="M25" s="223" t="s">
        <v>193</v>
      </c>
      <c r="N25" s="223"/>
      <c r="O25" s="223"/>
      <c r="P25" s="223"/>
    </row>
    <row r="26" spans="1:16" ht="13.5" customHeight="1" x14ac:dyDescent="0.25">
      <c r="B26" s="203"/>
      <c r="C26" s="118"/>
      <c r="D26" s="118"/>
      <c r="E26" s="113" t="s">
        <v>48</v>
      </c>
      <c r="F26" s="202" t="s">
        <v>181</v>
      </c>
      <c r="G26" s="202"/>
      <c r="H26" s="202"/>
      <c r="I26" s="202"/>
      <c r="J26" s="224"/>
      <c r="K26" s="224"/>
      <c r="L26" s="215" t="s">
        <v>178</v>
      </c>
      <c r="M26" s="223" t="s">
        <v>188</v>
      </c>
      <c r="N26" s="223"/>
      <c r="O26" s="223"/>
      <c r="P26" s="22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5">
        <v>0.28611111111111115</v>
      </c>
      <c r="D30" s="126"/>
      <c r="E30" s="126"/>
      <c r="F30" s="108"/>
      <c r="G30" s="108"/>
      <c r="H30" s="108"/>
      <c r="I30" s="108"/>
      <c r="J30" s="108"/>
      <c r="K30" s="123"/>
      <c r="L30" s="108"/>
      <c r="M30" s="108"/>
      <c r="N30" s="108"/>
      <c r="O30" s="126">
        <v>0.15555555555555556</v>
      </c>
      <c r="P30" s="106">
        <f>SUM(C30:J30,L30:N30)</f>
        <v>0.28611111111111115</v>
      </c>
    </row>
    <row r="31" spans="1:16" ht="14.1" customHeight="1" x14ac:dyDescent="0.25">
      <c r="B31" s="23" t="s">
        <v>168</v>
      </c>
      <c r="C31" s="130">
        <v>0.28611111111111115</v>
      </c>
      <c r="D31" s="124">
        <v>0.17152777777777775</v>
      </c>
      <c r="E31" s="124"/>
      <c r="F31" s="99"/>
      <c r="G31" s="99"/>
      <c r="H31" s="99"/>
      <c r="I31" s="99"/>
      <c r="J31" s="99"/>
      <c r="K31" s="131">
        <v>1.9444444444444445E-2</v>
      </c>
      <c r="L31" s="99"/>
      <c r="M31" s="99"/>
      <c r="N31" s="99"/>
      <c r="O31" s="100"/>
      <c r="P31" s="106">
        <f>SUM(C31:N31)</f>
        <v>0.47708333333333336</v>
      </c>
    </row>
    <row r="32" spans="1:16" ht="14.1" customHeight="1" x14ac:dyDescent="0.25">
      <c r="B32" s="23" t="s">
        <v>64</v>
      </c>
      <c r="C32" s="127">
        <v>0.24652777777777779</v>
      </c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0.24652777777777779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3.9583333333333359E-2</v>
      </c>
      <c r="D34" s="96">
        <f t="shared" ref="D34:P34" si="2">D31-D32-D33</f>
        <v>0.17152777777777775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1.9444444444444445E-2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0.23055555555555557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89" t="s">
        <v>190</v>
      </c>
      <c r="D36" s="189"/>
      <c r="E36" s="195"/>
      <c r="F36" s="195"/>
      <c r="G36" s="195"/>
      <c r="H36" s="195"/>
      <c r="I36" s="189"/>
      <c r="J36" s="189"/>
      <c r="K36" s="196"/>
      <c r="L36" s="196"/>
      <c r="M36" s="189"/>
      <c r="N36" s="189"/>
      <c r="O36" s="189"/>
      <c r="P36" s="189"/>
    </row>
    <row r="37" spans="2:16" ht="18" customHeight="1" x14ac:dyDescent="0.25">
      <c r="B37" s="192"/>
      <c r="C37" s="195"/>
      <c r="D37" s="195"/>
      <c r="E37" s="189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91">
        <v>159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30" t="b">
        <v>1</v>
      </c>
      <c r="E59" s="135" t="s">
        <v>76</v>
      </c>
      <c r="F59" s="136"/>
      <c r="G59" s="30" t="b">
        <v>1</v>
      </c>
      <c r="H59" s="143" t="s">
        <v>77</v>
      </c>
      <c r="I59" s="136"/>
      <c r="J59" s="30" t="b">
        <v>1</v>
      </c>
      <c r="K59" s="143" t="s">
        <v>78</v>
      </c>
      <c r="L59" s="136"/>
      <c r="M59" s="30" t="b">
        <v>1</v>
      </c>
      <c r="N59" s="144" t="s">
        <v>79</v>
      </c>
      <c r="O59" s="136"/>
      <c r="P59" s="30" t="b">
        <v>1</v>
      </c>
    </row>
    <row r="60" spans="2:16" ht="20.100000000000001" customHeight="1" x14ac:dyDescent="0.25">
      <c r="B60" s="135" t="s">
        <v>80</v>
      </c>
      <c r="C60" s="136"/>
      <c r="D60" s="30" t="b">
        <v>1</v>
      </c>
      <c r="E60" s="135" t="s">
        <v>81</v>
      </c>
      <c r="F60" s="136"/>
      <c r="G60" s="30" t="b">
        <v>1</v>
      </c>
      <c r="H60" s="143" t="s">
        <v>82</v>
      </c>
      <c r="I60" s="136"/>
      <c r="J60" s="30" t="b">
        <v>1</v>
      </c>
      <c r="K60" s="143" t="s">
        <v>83</v>
      </c>
      <c r="L60" s="136"/>
      <c r="M60" s="30" t="b">
        <v>1</v>
      </c>
      <c r="N60" s="144" t="s">
        <v>84</v>
      </c>
      <c r="O60" s="136"/>
      <c r="P60" s="30" t="b">
        <v>1</v>
      </c>
    </row>
    <row r="61" spans="2:16" ht="20.100000000000001" customHeight="1" x14ac:dyDescent="0.25">
      <c r="B61" s="135" t="s">
        <v>85</v>
      </c>
      <c r="C61" s="136"/>
      <c r="D61" s="30" t="b">
        <v>1</v>
      </c>
      <c r="E61" s="135" t="s">
        <v>86</v>
      </c>
      <c r="F61" s="136"/>
      <c r="G61" s="30" t="b">
        <v>1</v>
      </c>
      <c r="H61" s="143" t="s">
        <v>87</v>
      </c>
      <c r="I61" s="136"/>
      <c r="J61" s="30" t="b">
        <v>1</v>
      </c>
      <c r="K61" s="143" t="s">
        <v>88</v>
      </c>
      <c r="L61" s="136"/>
      <c r="M61" s="30" t="b">
        <v>1</v>
      </c>
      <c r="N61" s="144" t="s">
        <v>89</v>
      </c>
      <c r="O61" s="136"/>
      <c r="P61" s="30" t="b">
        <v>1</v>
      </c>
    </row>
    <row r="62" spans="2:16" ht="20.100000000000001" customHeight="1" x14ac:dyDescent="0.25">
      <c r="B62" s="143" t="s">
        <v>87</v>
      </c>
      <c r="C62" s="136"/>
      <c r="D62" s="30" t="b">
        <v>1</v>
      </c>
      <c r="E62" s="135" t="s">
        <v>90</v>
      </c>
      <c r="F62" s="136"/>
      <c r="G62" s="30" t="b">
        <v>1</v>
      </c>
      <c r="H62" s="143" t="s">
        <v>91</v>
      </c>
      <c r="I62" s="136"/>
      <c r="J62" s="30" t="b">
        <v>0</v>
      </c>
      <c r="K62" s="143" t="s">
        <v>92</v>
      </c>
      <c r="L62" s="136"/>
      <c r="M62" s="30" t="b">
        <v>1</v>
      </c>
      <c r="N62" s="144" t="s">
        <v>82</v>
      </c>
      <c r="O62" s="136"/>
      <c r="P62" s="30" t="b">
        <v>1</v>
      </c>
    </row>
    <row r="63" spans="2:16" ht="20.100000000000001" customHeight="1" x14ac:dyDescent="0.25">
      <c r="B63" s="143" t="s">
        <v>93</v>
      </c>
      <c r="C63" s="136"/>
      <c r="D63" s="30" t="b">
        <v>1</v>
      </c>
      <c r="E63" s="135" t="s">
        <v>94</v>
      </c>
      <c r="F63" s="136"/>
      <c r="G63" s="30" t="b">
        <v>1</v>
      </c>
      <c r="H63" s="35"/>
      <c r="I63" s="36"/>
      <c r="J63" s="37"/>
      <c r="K63" s="143" t="s">
        <v>95</v>
      </c>
      <c r="L63" s="136"/>
      <c r="M63" s="30" t="b">
        <v>1</v>
      </c>
      <c r="N63" s="144" t="s">
        <v>163</v>
      </c>
      <c r="O63" s="136"/>
      <c r="P63" s="30" t="b">
        <v>1</v>
      </c>
    </row>
    <row r="64" spans="2:16" ht="20.100000000000001" customHeight="1" x14ac:dyDescent="0.25">
      <c r="B64" s="143" t="s">
        <v>96</v>
      </c>
      <c r="C64" s="136"/>
      <c r="D64" s="30" t="b">
        <v>0</v>
      </c>
      <c r="E64" s="135" t="s">
        <v>97</v>
      </c>
      <c r="F64" s="136"/>
      <c r="G64" s="30" t="b">
        <v>1</v>
      </c>
      <c r="H64" s="38"/>
      <c r="I64" s="39"/>
      <c r="J64" s="40"/>
      <c r="K64" s="145" t="s">
        <v>98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161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104</v>
      </c>
      <c r="C69" s="137"/>
      <c r="D69" s="48"/>
      <c r="E69" s="48"/>
      <c r="F69" s="139" t="s">
        <v>105</v>
      </c>
      <c r="G69" s="141" t="s">
        <v>106</v>
      </c>
      <c r="H69" s="48"/>
      <c r="I69" s="137" t="s">
        <v>107</v>
      </c>
      <c r="J69" s="13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9">
        <v>-155.5</v>
      </c>
      <c r="D72" s="217">
        <v>-155.9</v>
      </c>
      <c r="E72" s="74" t="s">
        <v>117</v>
      </c>
      <c r="F72" s="109">
        <v>19.5</v>
      </c>
      <c r="G72" s="217">
        <v>19.8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9">
        <v>-132.69999999999999</v>
      </c>
      <c r="D73" s="217">
        <v>-133.9</v>
      </c>
      <c r="E73" s="75" t="s">
        <v>121</v>
      </c>
      <c r="F73" s="119">
        <v>20.7</v>
      </c>
      <c r="G73" s="218">
        <v>21.7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9">
        <v>-211.1</v>
      </c>
      <c r="D74" s="217">
        <v>-211.4</v>
      </c>
      <c r="E74" s="75" t="s">
        <v>126</v>
      </c>
      <c r="F74" s="120">
        <v>10</v>
      </c>
      <c r="G74" s="219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9">
        <v>-113.1</v>
      </c>
      <c r="D75" s="217">
        <v>-113.7</v>
      </c>
      <c r="E75" s="75" t="s">
        <v>131</v>
      </c>
      <c r="F75" s="120">
        <v>40</v>
      </c>
      <c r="G75" s="219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9">
        <v>23.1</v>
      </c>
      <c r="D76" s="217">
        <v>23.1</v>
      </c>
      <c r="E76" s="75" t="s">
        <v>136</v>
      </c>
      <c r="F76" s="120">
        <v>10</v>
      </c>
      <c r="G76" s="219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9">
        <v>27.1</v>
      </c>
      <c r="D77" s="217">
        <v>26.8</v>
      </c>
      <c r="E77" s="75" t="s">
        <v>141</v>
      </c>
      <c r="F77" s="120">
        <v>150</v>
      </c>
      <c r="G77" s="219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9">
        <v>20.100000000000001</v>
      </c>
      <c r="D78" s="217">
        <v>20.3</v>
      </c>
      <c r="E78" s="75" t="s">
        <v>146</v>
      </c>
      <c r="F78" s="121"/>
      <c r="G78" s="220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9">
        <v>20.8</v>
      </c>
      <c r="D79" s="217">
        <v>21.1</v>
      </c>
      <c r="E79" s="74" t="s">
        <v>151</v>
      </c>
      <c r="F79" s="109">
        <v>10.3</v>
      </c>
      <c r="G79" s="217">
        <v>8.1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0">
        <v>3.9100000000000002E-5</v>
      </c>
      <c r="D80" s="225">
        <v>3.9199999999999997E-5</v>
      </c>
      <c r="E80" s="75" t="s">
        <v>156</v>
      </c>
      <c r="F80" s="119">
        <v>48</v>
      </c>
      <c r="G80" s="218">
        <v>47.2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9" t="s">
        <v>187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82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1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3"/>
    </row>
    <row r="89" spans="2:16" ht="15" customHeight="1" x14ac:dyDescent="0.25">
      <c r="B89" s="214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11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</row>
    <row r="91" spans="2:16" ht="15" customHeight="1" x14ac:dyDescent="0.25"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2025-08-08T05:00:11Z</dcterms:modified>
</cp:coreProperties>
</file>