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1" l="1"/>
  <c r="K18" i="1" l="1"/>
  <c r="K19" i="1" s="1"/>
  <c r="L18" i="1"/>
  <c r="L19" i="1" s="1"/>
  <c r="J18" i="1"/>
  <c r="G18" i="1"/>
  <c r="H18" i="1"/>
  <c r="H19" i="1" s="1"/>
  <c r="I18" i="1" s="1"/>
  <c r="F19" i="1"/>
  <c r="F18" i="1"/>
  <c r="D26" i="1"/>
  <c r="D24" i="1"/>
  <c r="E18" i="1" l="1"/>
  <c r="D18" i="1" l="1"/>
  <c r="C24" i="1" s="1"/>
  <c r="C26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<sst xmlns="http://schemas.openxmlformats.org/spreadsheetml/2006/main" count="216" uniqueCount="196">
  <si>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</si>
  <si>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</si>
  <si>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</si>
  <si>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</si>
  <si>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</si>
  <si>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</si>
  <si>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</si>
  <si>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</si>
  <si>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</si>
  <si>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</si>
  <si>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</si>
  <si>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</si>
  <si>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</si>
  <si>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</si>
  <si>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</si>
  <si>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</si>
  <si>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</si>
  <si>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</si>
  <si>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</si>
  <si>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</si>
  <si>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</si>
  <si>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</si>
  <si>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</si>
  <si>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</si>
  <si>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</si>
  <si>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</si>
  <si>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</si>
  <si>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</si>
  <si>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</si>
  <si>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</si>
  <si>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</si>
  <si>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</si>
  <si>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</si>
  <si>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</si>
  <si>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</si>
  <si>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</si>
  <si>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</si>
  <si>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</si>
  <si>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</si>
  <si>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</si>
  <si>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</si>
  <si>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</si>
  <si>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</si>
  <si>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</si>
  <si>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</si>
  <si>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</si>
  <si>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</si>
  <si>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</si>
  <si>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</si>
  <si>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</si>
  <si>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</si>
  <si>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</si>
  <si>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</si>
  <si>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</si>
  <si>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</si>
  <si>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</si>
  <si>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</si>
  <si>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</si>
  <si>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</si>
  <si>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</si>
  <si>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</si>
  <si>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</si>
  <si>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</si>
  <si>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</si>
  <si>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</si>
  <si>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</si>
  <si>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</si>
  <si>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</si>
  <si>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</si>
  <si>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</si>
  <si>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</si>
  <si>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</si>
  <si>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</si>
  <si>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</si>
  <si>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</si>
  <si>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</si>
  <si>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</si>
  <si>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</si>
  <si>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</si>
  <si>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</si>
  <si>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</si>
  <si>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</si>
  <si>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</si>
  <si>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</si>
  <si>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</si>
  <si>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</si>
  <si>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</si>
  <si>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</si>
  <si>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</si>
  <si>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</si>
  <si>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</si>
  <si>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</si>
  <si>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</si>
  <si>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</si>
  <si>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</si>
  <si>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</si>
  <si>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</si>
  <si>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</si>
  <si>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</si>
  <si>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</si>
  <si>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</si>
  <si>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</si>
  <si>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</si>
  <si>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</si>
  <si>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</si>
  <si>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</si>
  <si>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</si>
  <si>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</si>
  <si>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</si>
  <si>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</si>
  <si>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</si>
  <si>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</si>
  <si>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</si>
  <si>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</si>
  <si>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</si>
  <si>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</si>
  <si>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</si>
  <si>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</si>
  <si>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</si>
  <si>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</si>
  <si>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</si>
  <si>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</si>
  <si>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</si>
  <si>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</si>
  <si>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</si>
  <si>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</si>
  <si>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</si>
  <si>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</si>
  <si>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</si>
  <si>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</si>
  <si>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</si>
  <si>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</si>
  <si>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</si>
  <si>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</si>
  <si>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</si>
  <si>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</si>
  <si>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</si>
  <si>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</si>
  <si>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</si>
  <si>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</si>
  <si>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</si>
  <si>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</si>
  <si>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</si>
  <si>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</si>
  <si>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</si>
  <si>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</si>
  <si>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</si>
  <si>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</si>
  <si>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</si>
  <si>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</si>
  <si>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</si>
  <si>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</si>
  <si>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</si>
  <si>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</si>
  <si>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</si>
  <si>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</si>
  <si>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</si>
  <si>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</si>
  <si>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</si>
  <si>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</si>
  <si>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</si>
  <si>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</si>
  <si>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</si>
  <si>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</si>
  <si>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</si>
  <si>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</si>
  <si>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</si>
  <si>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</si>
  <si>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</si>
  <si>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</si>
  <si>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</si>
  <si>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</si>
  <si>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</si>
  <si>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</si>
  <si>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</si>
  <si>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</si>
  <si>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</si>
  <si>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</si>
  <si>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</si>
  <si>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</si>
  <si>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</si>
  <si>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</si>
  <si>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</si>
  <si>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</si>
  <si>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BLG</t>
    <phoneticPr fontId="3" type="noConversion"/>
  </si>
  <si>
    <t>ALL</t>
    <phoneticPr fontId="3" type="noConversion"/>
  </si>
  <si>
    <t xml:space="preserve">2) Dome Shutter Control UI 재연결횟수 :  </t>
    <phoneticPr fontId="3" type="noConversion"/>
  </si>
  <si>
    <t>BLG-DEEPS</t>
    <phoneticPr fontId="3" type="noConversion"/>
  </si>
  <si>
    <t>W</t>
    <phoneticPr fontId="3" type="noConversion"/>
  </si>
  <si>
    <t xml:space="preserve"> 20s/15k 50s/23k </t>
    <phoneticPr fontId="3" type="noConversion"/>
  </si>
  <si>
    <t xml:space="preserve"> 22s/38k 20s/26k 26s/27k 32s/26k 45s/27k 60s/26k </t>
    <phoneticPr fontId="3" type="noConversion"/>
  </si>
  <si>
    <t>SW</t>
    <phoneticPr fontId="3" type="noConversion"/>
  </si>
  <si>
    <t>KSP</t>
    <phoneticPr fontId="3" type="noConversion"/>
  </si>
  <si>
    <t>TMT</t>
    <phoneticPr fontId="3" type="noConversion"/>
  </si>
  <si>
    <t xml:space="preserve"> [17:35] 고습으로 관측중단후 대기중 돔플랫 촬영, [19:50]재개,   [20:25] 고습으로 관측중단후 대기, [01:50]재개, 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</si>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</sst>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5" sqref="G1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45851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37.950937950937949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0.6875</v>
      </c>
      <c r="D9" s="122">
        <v>3.08</v>
      </c>
      <c r="E9" s="122">
        <v>1.8</v>
      </c>
      <c r="F9" s="122">
        <v>82</v>
      </c>
      <c r="G9" s="109" t="s">
        <v>188</v>
      </c>
      <c r="H9" s="122">
        <v>2</v>
      </c>
      <c r="I9" s="109">
        <v>88.7</v>
      </c>
      <c r="J9" s="123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0.9375</v>
      </c>
      <c r="D10" s="122"/>
      <c r="E10" s="122">
        <v>-1.3</v>
      </c>
      <c r="F10" s="122">
        <v>88</v>
      </c>
      <c r="G10" s="109" t="s">
        <v>191</v>
      </c>
      <c r="H10" s="122">
        <v>2</v>
      </c>
      <c r="I10" s="125"/>
      <c r="J10" s="12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0.17361111111111113</v>
      </c>
      <c r="D11" s="130">
        <v>2.2000000000000002</v>
      </c>
      <c r="E11" s="130">
        <v>-1.6</v>
      </c>
      <c r="F11" s="130">
        <v>75</v>
      </c>
      <c r="G11" s="131" t="s">
        <v>195</v>
      </c>
      <c r="H11" s="132">
        <v>3.5</v>
      </c>
      <c r="I11" s="133"/>
      <c r="J11" s="13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>
        <f>AVERAGE(D9:D11)</f>
        <v>2.64</v>
      </c>
      <c r="E12" s="12">
        <f>AVERAGE(E9:E11)</f>
        <v>-0.3666666666666667</v>
      </c>
      <c r="F12" s="13">
        <f>AVERAGE(F9:F11)</f>
        <v>81.666666666666671</v>
      </c>
      <c r="G12" s="14"/>
      <c r="H12" s="15">
        <f>AVERAGE(H9:H11)</f>
        <v>2.5</v>
      </c>
      <c r="I12" s="16"/>
      <c r="J12" s="17">
        <f>AVERAGE(J9:J11)</f>
        <v>2.6666666666666665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184</v>
      </c>
      <c r="F16" s="109" t="s">
        <v>187</v>
      </c>
      <c r="G16" s="109" t="s">
        <v>184</v>
      </c>
      <c r="H16" s="109" t="s">
        <v>185</v>
      </c>
      <c r="I16" s="109" t="s">
        <v>184</v>
      </c>
      <c r="J16" s="109" t="s">
        <v>192</v>
      </c>
      <c r="K16" s="109" t="s">
        <v>193</v>
      </c>
      <c r="L16" s="109" t="s">
        <v>185</v>
      </c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0.60625000000000007</v>
      </c>
      <c r="D17" s="121">
        <v>0.60972222222222217</v>
      </c>
      <c r="E17" s="218">
        <v>0.68958333333333333</v>
      </c>
      <c r="F17" s="218">
        <v>0.70138888888888884</v>
      </c>
      <c r="G17" s="218">
        <v>0.72222222222222221</v>
      </c>
      <c r="H17" s="218">
        <v>0.73263888888888884</v>
      </c>
      <c r="I17" s="218">
        <v>0.82638888888888884</v>
      </c>
      <c r="J17" s="218">
        <v>7.6388888888888895E-2</v>
      </c>
      <c r="K17" s="218">
        <v>0.17361111111111113</v>
      </c>
      <c r="L17" s="218">
        <v>0.19444444444444445</v>
      </c>
      <c r="M17" s="93"/>
      <c r="N17" s="93"/>
      <c r="O17" s="93"/>
      <c r="P17" s="218">
        <v>0.19930555555555554</v>
      </c>
    </row>
    <row r="18" spans="1:16" s="76" customFormat="1" ht="14.1" customHeight="1" x14ac:dyDescent="0.25">
      <c r="A18" s="32"/>
      <c r="B18" s="22" t="s">
        <v>42</v>
      </c>
      <c r="C18" s="109">
        <v>37750</v>
      </c>
      <c r="D18" s="109">
        <f>C18+1</f>
        <v>37751</v>
      </c>
      <c r="E18" s="109">
        <f>D19+1</f>
        <v>37764</v>
      </c>
      <c r="F18" s="109">
        <f>E19+1</f>
        <v>37770</v>
      </c>
      <c r="G18" s="109">
        <f>F19+1</f>
        <v>37783</v>
      </c>
      <c r="H18" s="109">
        <f>G19+1</f>
        <v>37790</v>
      </c>
      <c r="I18" s="109">
        <f>H19+1</f>
        <v>37854</v>
      </c>
      <c r="J18" s="109">
        <f>I19+1</f>
        <v>37868</v>
      </c>
      <c r="K18" s="109">
        <f t="shared" ref="K18:L18" si="0">J19+1</f>
        <v>37933</v>
      </c>
      <c r="L18" s="109">
        <f t="shared" si="0"/>
        <v>37945</v>
      </c>
      <c r="M18" s="93"/>
      <c r="N18" s="93"/>
      <c r="O18" s="93"/>
      <c r="P18" s="109">
        <f>MAX(C18:O19)+1</f>
        <v>37950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37763</v>
      </c>
      <c r="E19" s="124">
        <v>37769</v>
      </c>
      <c r="F19" s="124">
        <f>F18+12</f>
        <v>37782</v>
      </c>
      <c r="G19" s="124">
        <v>37789</v>
      </c>
      <c r="H19" s="124">
        <f>H18+63</f>
        <v>37853</v>
      </c>
      <c r="I19" s="124">
        <v>37867</v>
      </c>
      <c r="J19" s="124">
        <v>37932</v>
      </c>
      <c r="K19" s="124">
        <f>K18+11</f>
        <v>37944</v>
      </c>
      <c r="L19" s="124">
        <f>L18+4</f>
        <v>37949</v>
      </c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6</v>
      </c>
      <c r="F20" s="86">
        <f t="shared" ref="F20:O20" si="1">IF(ISNUMBER(F18),F19-F18+1,"")</f>
        <v>13</v>
      </c>
      <c r="G20" s="86">
        <f t="shared" si="1"/>
        <v>7</v>
      </c>
      <c r="H20" s="86">
        <f>IF(ISNUMBER(H18),H19-H18+1,"")</f>
        <v>64</v>
      </c>
      <c r="I20" s="86">
        <f>IF(ISNUMBER(I18),I19-I18+1,"")</f>
        <v>14</v>
      </c>
      <c r="J20" s="86">
        <f>IF(ISNUMBER(J18),J19-J18+1,"")</f>
        <v>65</v>
      </c>
      <c r="K20" s="86">
        <f t="shared" si="1"/>
        <v>12</v>
      </c>
      <c r="L20" s="86">
        <f t="shared" si="1"/>
        <v>5</v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2" t="s">
        <v>21</v>
      </c>
      <c r="D22" s="22" t="s">
        <v>23</v>
      </c>
      <c r="E22" s="22" t="s">
        <v>46</v>
      </c>
      <c r="F22" s="204" t="s">
        <v>47</v>
      </c>
      <c r="G22" s="204"/>
      <c r="H22" s="204"/>
      <c r="I22" s="204"/>
      <c r="J22" s="22" t="s">
        <v>21</v>
      </c>
      <c r="K22" s="22" t="s">
        <v>23</v>
      </c>
      <c r="L22" s="22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13"/>
      <c r="D23" s="113"/>
      <c r="E23" s="111" t="s">
        <v>179</v>
      </c>
      <c r="F23" s="202" t="s">
        <v>181</v>
      </c>
      <c r="G23" s="202"/>
      <c r="H23" s="202"/>
      <c r="I23" s="202"/>
      <c r="J23" s="113"/>
      <c r="K23" s="113"/>
      <c r="L23" s="109" t="s">
        <v>180</v>
      </c>
      <c r="M23" s="202" t="s">
        <v>181</v>
      </c>
      <c r="N23" s="202"/>
      <c r="O23" s="202"/>
      <c r="P23" s="202"/>
    </row>
    <row r="24" spans="1:16" ht="13.5" customHeight="1" x14ac:dyDescent="0.25">
      <c r="B24" s="203"/>
      <c r="C24" s="113">
        <f>D18+5</f>
        <v>37756</v>
      </c>
      <c r="D24" s="113">
        <f>C24+1</f>
        <v>37757</v>
      </c>
      <c r="E24" s="109" t="s">
        <v>174</v>
      </c>
      <c r="F24" s="205" t="s">
        <v>189</v>
      </c>
      <c r="G24" s="206"/>
      <c r="H24" s="206"/>
      <c r="I24" s="207"/>
      <c r="J24" s="114"/>
      <c r="K24" s="114"/>
      <c r="L24" s="109" t="s">
        <v>177</v>
      </c>
      <c r="M24" s="202" t="s">
        <v>181</v>
      </c>
      <c r="N24" s="202"/>
      <c r="O24" s="202"/>
      <c r="P24" s="202"/>
    </row>
    <row r="25" spans="1:16" ht="13.5" customHeight="1" x14ac:dyDescent="0.25">
      <c r="B25" s="203"/>
      <c r="C25" s="114"/>
      <c r="D25" s="114"/>
      <c r="E25" s="109" t="s">
        <v>177</v>
      </c>
      <c r="F25" s="202" t="s">
        <v>181</v>
      </c>
      <c r="G25" s="202"/>
      <c r="H25" s="202"/>
      <c r="I25" s="202"/>
      <c r="J25" s="114"/>
      <c r="K25" s="114"/>
      <c r="L25" s="109" t="s">
        <v>174</v>
      </c>
      <c r="M25" s="202" t="s">
        <v>181</v>
      </c>
      <c r="N25" s="202"/>
      <c r="O25" s="202"/>
      <c r="P25" s="202"/>
    </row>
    <row r="26" spans="1:16" ht="13.5" customHeight="1" x14ac:dyDescent="0.25">
      <c r="B26" s="203"/>
      <c r="C26" s="114">
        <f>D24+1</f>
        <v>37758</v>
      </c>
      <c r="D26" s="114">
        <f>C26+5</f>
        <v>37763</v>
      </c>
      <c r="E26" s="109" t="s">
        <v>48</v>
      </c>
      <c r="F26" s="205" t="s">
        <v>190</v>
      </c>
      <c r="G26" s="206"/>
      <c r="H26" s="206"/>
      <c r="I26" s="207"/>
      <c r="J26" s="114"/>
      <c r="K26" s="114"/>
      <c r="L26" s="109" t="s">
        <v>178</v>
      </c>
      <c r="M26" s="202" t="s">
        <v>181</v>
      </c>
      <c r="N26" s="202"/>
      <c r="O26" s="202"/>
      <c r="P26" s="20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220">
        <v>0.36319444444444443</v>
      </c>
      <c r="D30" s="126">
        <v>9.3055555555555558E-2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0.45624999999999999</v>
      </c>
    </row>
    <row r="31" spans="1:16" ht="14.1" customHeight="1" x14ac:dyDescent="0.25">
      <c r="B31" s="23" t="s">
        <v>168</v>
      </c>
      <c r="C31" s="221">
        <v>0.34236111111111112</v>
      </c>
      <c r="D31" s="219">
        <v>9.7222222222222224E-2</v>
      </c>
      <c r="E31" s="99"/>
      <c r="F31" s="99"/>
      <c r="G31" s="219">
        <v>2.0833333333333332E-2</v>
      </c>
      <c r="H31" s="99"/>
      <c r="I31" s="99"/>
      <c r="J31" s="99"/>
      <c r="K31" s="219">
        <v>2.0833333333333332E-2</v>
      </c>
      <c r="L31" s="99"/>
      <c r="M31" s="99"/>
      <c r="N31" s="99"/>
      <c r="O31" s="100"/>
      <c r="P31" s="106">
        <f>SUM(C31:N31)</f>
        <v>0.48124999999999996</v>
      </c>
    </row>
    <row r="32" spans="1:16" ht="14.1" customHeight="1" x14ac:dyDescent="0.25">
      <c r="B32" s="23" t="s">
        <v>64</v>
      </c>
      <c r="C32" s="127">
        <v>0.2986111111111111</v>
      </c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0.2986111111111111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4.3750000000000011E-2</v>
      </c>
      <c r="D34" s="96">
        <f t="shared" ref="D34:P34" si="2">D31-D32-D33</f>
        <v>9.7222222222222224E-2</v>
      </c>
      <c r="E34" s="96">
        <f t="shared" si="2"/>
        <v>0</v>
      </c>
      <c r="F34" s="96">
        <f t="shared" si="2"/>
        <v>0</v>
      </c>
      <c r="G34" s="96">
        <f t="shared" si="2"/>
        <v>2.0833333333333332E-2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0.18263888888888885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66</v>
      </c>
      <c r="C36" s="195"/>
      <c r="D36" s="195"/>
      <c r="E36" s="196"/>
      <c r="F36" s="196"/>
      <c r="G36" s="196"/>
      <c r="H36" s="196"/>
      <c r="I36" s="195"/>
      <c r="J36" s="195"/>
      <c r="K36" s="196"/>
      <c r="L36" s="196"/>
      <c r="M36" s="189"/>
      <c r="N36" s="189"/>
      <c r="O36" s="189"/>
      <c r="P36" s="189"/>
    </row>
    <row r="37" spans="2:16" ht="18" customHeight="1" x14ac:dyDescent="0.25">
      <c r="B37" s="192"/>
      <c r="C37" s="189"/>
      <c r="D37" s="189"/>
      <c r="E37" s="189"/>
      <c r="F37" s="189"/>
      <c r="G37" s="189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89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89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194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165</v>
      </c>
      <c r="C53" s="167"/>
      <c r="D53" s="91"/>
      <c r="E53" s="91"/>
      <c r="F53" s="91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164</v>
      </c>
      <c r="C54" s="169"/>
      <c r="D54" s="169"/>
      <c r="E54" s="169"/>
      <c r="F54" s="91">
        <v>714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68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00000000000001" customHeight="1" x14ac:dyDescent="0.2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75</v>
      </c>
      <c r="C59" s="136"/>
      <c r="D59" s="30" t="b">
        <v>1</v>
      </c>
      <c r="E59" s="135" t="s">
        <v>76</v>
      </c>
      <c r="F59" s="136"/>
      <c r="G59" s="30" t="b">
        <v>1</v>
      </c>
      <c r="H59" s="143" t="s">
        <v>77</v>
      </c>
      <c r="I59" s="136"/>
      <c r="J59" s="30" t="b">
        <v>1</v>
      </c>
      <c r="K59" s="143" t="s">
        <v>78</v>
      </c>
      <c r="L59" s="136"/>
      <c r="M59" s="30" t="b">
        <v>1</v>
      </c>
      <c r="N59" s="144" t="s">
        <v>79</v>
      </c>
      <c r="O59" s="136"/>
      <c r="P59" s="30" t="b">
        <v>1</v>
      </c>
    </row>
    <row r="60" spans="2:16" ht="20.100000000000001" customHeight="1" x14ac:dyDescent="0.25">
      <c r="B60" s="135" t="s">
        <v>80</v>
      </c>
      <c r="C60" s="136"/>
      <c r="D60" s="30" t="b">
        <v>1</v>
      </c>
      <c r="E60" s="135" t="s">
        <v>81</v>
      </c>
      <c r="F60" s="136"/>
      <c r="G60" s="30" t="b">
        <v>1</v>
      </c>
      <c r="H60" s="143" t="s">
        <v>82</v>
      </c>
      <c r="I60" s="136"/>
      <c r="J60" s="30" t="b">
        <v>1</v>
      </c>
      <c r="K60" s="143" t="s">
        <v>83</v>
      </c>
      <c r="L60" s="136"/>
      <c r="M60" s="30" t="b">
        <v>1</v>
      </c>
      <c r="N60" s="144" t="s">
        <v>84</v>
      </c>
      <c r="O60" s="136"/>
      <c r="P60" s="30" t="b">
        <v>1</v>
      </c>
    </row>
    <row r="61" spans="2:16" ht="20.100000000000001" customHeight="1" x14ac:dyDescent="0.25">
      <c r="B61" s="135" t="s">
        <v>85</v>
      </c>
      <c r="C61" s="136"/>
      <c r="D61" s="30" t="b">
        <v>1</v>
      </c>
      <c r="E61" s="135" t="s">
        <v>86</v>
      </c>
      <c r="F61" s="136"/>
      <c r="G61" s="30" t="b">
        <v>1</v>
      </c>
      <c r="H61" s="143" t="s">
        <v>87</v>
      </c>
      <c r="I61" s="136"/>
      <c r="J61" s="30" t="b">
        <v>1</v>
      </c>
      <c r="K61" s="143" t="s">
        <v>88</v>
      </c>
      <c r="L61" s="136"/>
      <c r="M61" s="30" t="b">
        <v>1</v>
      </c>
      <c r="N61" s="144" t="s">
        <v>89</v>
      </c>
      <c r="O61" s="136"/>
      <c r="P61" s="30" t="b">
        <v>1</v>
      </c>
    </row>
    <row r="62" spans="2:16" ht="20.100000000000001" customHeight="1" x14ac:dyDescent="0.25">
      <c r="B62" s="143" t="s">
        <v>87</v>
      </c>
      <c r="C62" s="136"/>
      <c r="D62" s="30" t="b">
        <v>1</v>
      </c>
      <c r="E62" s="135" t="s">
        <v>90</v>
      </c>
      <c r="F62" s="136"/>
      <c r="G62" s="30" t="b">
        <v>1</v>
      </c>
      <c r="H62" s="143" t="s">
        <v>91</v>
      </c>
      <c r="I62" s="136"/>
      <c r="J62" s="30" t="b">
        <v>0</v>
      </c>
      <c r="K62" s="143" t="s">
        <v>92</v>
      </c>
      <c r="L62" s="136"/>
      <c r="M62" s="30" t="b">
        <v>1</v>
      </c>
      <c r="N62" s="144" t="s">
        <v>82</v>
      </c>
      <c r="O62" s="136"/>
      <c r="P62" s="30" t="b">
        <v>1</v>
      </c>
    </row>
    <row r="63" spans="2:16" ht="20.100000000000001" customHeight="1" x14ac:dyDescent="0.25">
      <c r="B63" s="143" t="s">
        <v>93</v>
      </c>
      <c r="C63" s="136"/>
      <c r="D63" s="30" t="b">
        <v>1</v>
      </c>
      <c r="E63" s="135" t="s">
        <v>94</v>
      </c>
      <c r="F63" s="136"/>
      <c r="G63" s="30" t="b">
        <v>1</v>
      </c>
      <c r="H63" s="35"/>
      <c r="I63" s="36"/>
      <c r="J63" s="37"/>
      <c r="K63" s="143" t="s">
        <v>95</v>
      </c>
      <c r="L63" s="136"/>
      <c r="M63" s="30" t="b">
        <v>1</v>
      </c>
      <c r="N63" s="144" t="s">
        <v>163</v>
      </c>
      <c r="O63" s="136"/>
      <c r="P63" s="30" t="b">
        <v>1</v>
      </c>
    </row>
    <row r="64" spans="2:16" ht="20.100000000000001" customHeight="1" x14ac:dyDescent="0.25">
      <c r="B64" s="143" t="s">
        <v>96</v>
      </c>
      <c r="C64" s="136"/>
      <c r="D64" s="30" t="b">
        <v>0</v>
      </c>
      <c r="E64" s="135" t="s">
        <v>97</v>
      </c>
      <c r="F64" s="136"/>
      <c r="G64" s="30" t="b">
        <v>1</v>
      </c>
      <c r="H64" s="38"/>
      <c r="I64" s="39"/>
      <c r="J64" s="40"/>
      <c r="K64" s="145" t="s">
        <v>98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161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104</v>
      </c>
      <c r="C69" s="137"/>
      <c r="D69" s="48"/>
      <c r="E69" s="48"/>
      <c r="F69" s="139" t="s">
        <v>105</v>
      </c>
      <c r="G69" s="141" t="s">
        <v>106</v>
      </c>
      <c r="H69" s="48"/>
      <c r="I69" s="137" t="s">
        <v>107</v>
      </c>
      <c r="J69" s="137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-155.27000000000001</v>
      </c>
      <c r="D72" s="222">
        <v>-156.5</v>
      </c>
      <c r="E72" s="74" t="s">
        <v>117</v>
      </c>
      <c r="F72" s="116">
        <v>19</v>
      </c>
      <c r="G72" s="222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-133.6</v>
      </c>
      <c r="D73" s="222">
        <v>-134.1</v>
      </c>
      <c r="E73" s="75" t="s">
        <v>121</v>
      </c>
      <c r="F73" s="118">
        <v>25</v>
      </c>
      <c r="G73" s="223">
        <v>23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-210.8</v>
      </c>
      <c r="D74" s="222">
        <v>-212</v>
      </c>
      <c r="E74" s="75" t="s">
        <v>126</v>
      </c>
      <c r="F74" s="119">
        <v>10</v>
      </c>
      <c r="G74" s="224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-112.9</v>
      </c>
      <c r="D75" s="222">
        <v>-114</v>
      </c>
      <c r="E75" s="75" t="s">
        <v>131</v>
      </c>
      <c r="F75" s="119">
        <v>40</v>
      </c>
      <c r="G75" s="224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23.7</v>
      </c>
      <c r="D76" s="222">
        <v>22.3</v>
      </c>
      <c r="E76" s="75" t="s">
        <v>136</v>
      </c>
      <c r="F76" s="119">
        <v>10</v>
      </c>
      <c r="G76" s="224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27.87</v>
      </c>
      <c r="D77" s="222">
        <v>25.56</v>
      </c>
      <c r="E77" s="75" t="s">
        <v>141</v>
      </c>
      <c r="F77" s="119">
        <v>150</v>
      </c>
      <c r="G77" s="224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20.8</v>
      </c>
      <c r="D78" s="222">
        <v>19.63</v>
      </c>
      <c r="E78" s="75" t="s">
        <v>146</v>
      </c>
      <c r="F78" s="120"/>
      <c r="G78" s="225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21.49</v>
      </c>
      <c r="D79" s="222">
        <v>20.29</v>
      </c>
      <c r="E79" s="74" t="s">
        <v>151</v>
      </c>
      <c r="F79" s="116">
        <v>11</v>
      </c>
      <c r="G79" s="222">
        <v>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3.8500000000000001E-5</v>
      </c>
      <c r="D80" s="226">
        <v>3.8300000000000003E-5</v>
      </c>
      <c r="E80" s="75" t="s">
        <v>156</v>
      </c>
      <c r="F80" s="118">
        <v>40</v>
      </c>
      <c r="G80" s="223">
        <v>69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79" t="s">
        <v>183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82" t="s">
        <v>186</v>
      </c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214" t="str">
        <f>"                                                    "&amp;1+1+1+1+1+1+1&amp;"회"</f>
        <v xml:space="preserve">                                                    7회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2025-07-14T04:50:58Z</dcterms:modified>
</cp:coreProperties>
</file>