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<sst xmlns="http://schemas.openxmlformats.org/spreadsheetml/2006/main" count="207" uniqueCount="188">
  <si>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</si>
  <si>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</si>
  <si>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</si>
  <si>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</si>
  <si>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</si>
  <si>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</si>
  <si>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</si>
  <si>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</si>
  <si>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</si>
  <si>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</si>
  <si>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</si>
  <si>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</si>
  <si>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</si>
  <si>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</si>
  <si>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</si>
  <si>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</si>
  <si>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</si>
  <si>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</si>
  <si>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</si>
  <si>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</si>
  <si>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</si>
  <si>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</si>
  <si>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</si>
  <si>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</si>
  <si>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</si>
  <si>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</si>
  <si>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</si>
  <si>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</si>
  <si>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</si>
  <si>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</si>
  <si>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</si>
  <si>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</si>
  <si>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</si>
  <si>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</si>
  <si>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</si>
  <si>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</si>
  <si>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</si>
  <si>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</si>
  <si>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</si>
  <si>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</si>
  <si>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</si>
  <si>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</si>
  <si>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</si>
  <si>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</si>
  <si>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</si>
  <si>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</si>
  <si>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</si>
  <si>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</si>
  <si>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</si>
  <si>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</si>
  <si>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</si>
  <si>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</si>
  <si>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</si>
  <si>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</si>
  <si>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</si>
  <si>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</si>
  <si>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</si>
  <si>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</si>
  <si>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</si>
  <si>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</si>
  <si>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</si>
  <si>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</si>
  <si>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</si>
  <si>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</si>
  <si>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</si>
  <si>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</si>
  <si>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</si>
  <si>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</si>
  <si>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</si>
  <si>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</si>
  <si>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</si>
  <si>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</si>
  <si>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</si>
  <si>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</si>
  <si>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</si>
  <si>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</si>
  <si>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</si>
  <si>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</si>
  <si>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</si>
  <si>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</si>
  <si>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</si>
  <si>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</si>
  <si>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</si>
  <si>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</si>
  <si>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</si>
  <si>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</si>
  <si>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</si>
  <si>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</si>
  <si>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</si>
  <si>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</si>
  <si>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</si>
  <si>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</si>
  <si>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</si>
  <si>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</si>
  <si>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</si>
  <si>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</si>
  <si>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</si>
  <si>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</si>
  <si>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</si>
  <si>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</si>
  <si>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</si>
  <si>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</si>
  <si>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</si>
  <si>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</si>
  <si>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</si>
  <si>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</si>
  <si>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</si>
  <si>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</si>
  <si>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</si>
  <si>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</si>
  <si>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</si>
  <si>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</si>
  <si>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</si>
  <si>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</si>
  <si>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</si>
  <si>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</si>
  <si>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</si>
  <si>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</si>
  <si>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</si>
  <si>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</si>
  <si>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</si>
  <si>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</si>
  <si>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</si>
  <si>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</si>
  <si>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</si>
  <si>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</si>
  <si>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</si>
  <si>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</si>
  <si>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</si>
  <si>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</si>
  <si>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</si>
  <si>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</si>
  <si>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</si>
  <si>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</si>
  <si>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</si>
  <si>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</si>
  <si>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</si>
  <si>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</si>
  <si>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</si>
  <si>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</si>
  <si>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</si>
  <si>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</si>
  <si>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</si>
  <si>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</si>
  <si>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</si>
  <si>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</si>
  <si>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</si>
  <si>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</si>
  <si>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</si>
  <si>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</si>
  <si>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</si>
  <si>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</si>
  <si>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</si>
  <si>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</si>
  <si>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</si>
  <si>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</si>
  <si>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</si>
  <si>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</si>
  <si>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</si>
  <si>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</si>
  <si>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</si>
  <si>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</si>
  <si>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</si>
  <si>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</si>
  <si>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</si>
  <si>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</si>
  <si>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</si>
  <si>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</si>
  <si>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</si>
  <si>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</si>
  <si>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</si>
  <si>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</si>
  <si>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</si>
  <si>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</si>
  <si>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</si>
  <si>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</si>
  <si>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</si>
  <si>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</si>
  <si>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</si>
  <si>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</si>
  <si>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</si>
  <si>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W</t>
    <phoneticPr fontId="3" type="noConversion"/>
  </si>
  <si>
    <t>W</t>
    <phoneticPr fontId="3" type="noConversion"/>
  </si>
  <si>
    <t xml:space="preserve"> /  /  /  /</t>
    <phoneticPr fontId="3" type="noConversion"/>
  </si>
  <si>
    <t>윤지훈</t>
    <phoneticPr fontId="3" type="noConversion"/>
  </si>
  <si>
    <t>S</t>
    <phoneticPr fontId="3" type="noConversion"/>
  </si>
  <si>
    <t>ALL</t>
    <phoneticPr fontId="3" type="noConversion"/>
  </si>
  <si>
    <t>1) 비와 고습으로 인해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</si>
</sst>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1" fillId="5" borderId="17" xfId="0" applyNumberFormat="1" applyFont="1" applyFill="1" applyBorder="1" applyAlignment="1" applyProtection="1">
      <alignment horizontal="center"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1" t="s">
        <v>0</v>
      </c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32">
        <v>45833</v>
      </c>
      <c r="D3" s="133"/>
      <c r="E3" s="1"/>
      <c r="F3" s="1"/>
      <c r="G3" s="1"/>
      <c r="H3" s="1"/>
      <c r="I3" s="1"/>
      <c r="J3" s="1"/>
      <c r="K3" s="33" t="s">
        <v>2</v>
      </c>
      <c r="L3" s="134">
        <f>(P31-(P32+P33))/P31*100</f>
        <v>0</v>
      </c>
      <c r="M3" s="134"/>
      <c r="N3" s="33" t="s">
        <v>3</v>
      </c>
      <c r="O3" s="134">
        <f>(P31-P33)/P31*100</f>
        <v>100</v>
      </c>
      <c r="P3" s="134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1" t="s">
        <v>6</v>
      </c>
      <c r="C7" s="13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8">
        <v>0.69444444444444453</v>
      </c>
      <c r="D9" s="119"/>
      <c r="E9" s="119">
        <v>2.9</v>
      </c>
      <c r="F9" s="119">
        <v>89</v>
      </c>
      <c r="G9" s="110" t="s">
        <v>185</v>
      </c>
      <c r="H9" s="119">
        <v>8</v>
      </c>
      <c r="I9" s="110">
        <v>1</v>
      </c>
      <c r="J9" s="112">
        <f>IF(L9, 1, 0) + IF(M9, 2, 0) + IF(N9, 4, 0) + IF(O9, 8, 0) + IF(P9, 16, 0)</f>
        <v>31</v>
      </c>
      <c r="K9" s="7" t="b">
        <v>0</v>
      </c>
      <c r="L9" s="7" t="b">
        <v>1</v>
      </c>
      <c r="M9" s="7" t="b">
        <v>1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8">
        <v>0.9375</v>
      </c>
      <c r="D10" s="119"/>
      <c r="E10" s="119">
        <v>-0.4</v>
      </c>
      <c r="F10" s="119">
        <v>90</v>
      </c>
      <c r="G10" s="110" t="s">
        <v>181</v>
      </c>
      <c r="H10" s="119">
        <v>4.5</v>
      </c>
      <c r="I10" s="209"/>
      <c r="J10" s="112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214">
        <v>0.20138888888888887</v>
      </c>
      <c r="D11" s="215"/>
      <c r="E11" s="215">
        <v>-0.5</v>
      </c>
      <c r="F11" s="215">
        <v>90</v>
      </c>
      <c r="G11" s="110" t="s">
        <v>182</v>
      </c>
      <c r="H11" s="119">
        <v>2.5</v>
      </c>
      <c r="I11" s="216"/>
      <c r="J11" s="112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23.506944444444446</v>
      </c>
      <c r="D12" s="12" t="e">
        <f>AVERAGE(D9:D11)</f>
        <v>#DIV/0!</v>
      </c>
      <c r="E12" s="12">
        <f>AVERAGE(E9:E11)</f>
        <v>0.66666666666666663</v>
      </c>
      <c r="F12" s="13">
        <f>AVERAGE(F9:F11)</f>
        <v>89.666666666666671</v>
      </c>
      <c r="G12" s="14"/>
      <c r="H12" s="15">
        <f>AVERAGE(H9:H11)</f>
        <v>5</v>
      </c>
      <c r="I12" s="16"/>
      <c r="J12" s="17">
        <f>AVERAGE(J9:J11)</f>
        <v>24.333333333333332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1" t="s">
        <v>25</v>
      </c>
      <c r="C14" s="13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3" t="s">
        <v>176</v>
      </c>
      <c r="E16" s="110" t="s">
        <v>186</v>
      </c>
      <c r="F16" s="110"/>
      <c r="G16" s="110"/>
      <c r="H16" s="110"/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18">
        <v>0.66666666666666663</v>
      </c>
      <c r="D17" s="118">
        <v>0.67013888888888884</v>
      </c>
      <c r="E17" s="118">
        <v>0.1986111111111111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118">
        <v>0.19999999999999998</v>
      </c>
    </row>
    <row r="18" spans="1:16" s="76" customFormat="1" ht="14.1" customHeight="1" x14ac:dyDescent="0.25">
      <c r="A18" s="32"/>
      <c r="B18" s="22" t="s">
        <v>42</v>
      </c>
      <c r="C18" s="110">
        <v>34387</v>
      </c>
      <c r="D18" s="110">
        <f>C18+1</f>
        <v>34388</v>
      </c>
      <c r="E18" s="110">
        <f t="shared" ref="E18" si="0">D19+1</f>
        <v>34393</v>
      </c>
      <c r="F18" s="94"/>
      <c r="G18" s="94"/>
      <c r="H18" s="94"/>
      <c r="I18" s="94"/>
      <c r="J18" s="94"/>
      <c r="K18" s="94"/>
      <c r="L18" s="93"/>
      <c r="M18" s="93"/>
      <c r="N18" s="93"/>
      <c r="O18" s="93"/>
      <c r="P18" s="110">
        <f>MAX(C18:O19)+1</f>
        <v>34398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34392</v>
      </c>
      <c r="E19" s="120">
        <v>34397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1">IF(ISNUMBER(E18),E19-E18+1,"")</f>
        <v>5</v>
      </c>
      <c r="F20" s="86" t="str">
        <f t="shared" si="1"/>
        <v/>
      </c>
      <c r="G20" s="86" t="str">
        <f t="shared" si="1"/>
        <v/>
      </c>
      <c r="H20" s="86" t="str">
        <f>IF(ISNUMBER(H18),H19-H18+1,"")</f>
        <v/>
      </c>
      <c r="I20" s="86" t="str">
        <f>IF(ISNUMBER(I18),I19-I18+1,"")</f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43" t="s">
        <v>45</v>
      </c>
      <c r="C22" s="22" t="s">
        <v>21</v>
      </c>
      <c r="D22" s="22" t="s">
        <v>23</v>
      </c>
      <c r="E22" s="22" t="s">
        <v>46</v>
      </c>
      <c r="F22" s="144" t="s">
        <v>47</v>
      </c>
      <c r="G22" s="144"/>
      <c r="H22" s="144"/>
      <c r="I22" s="144"/>
      <c r="J22" s="22" t="s">
        <v>21</v>
      </c>
      <c r="K22" s="22" t="s">
        <v>23</v>
      </c>
      <c r="L22" s="22" t="s">
        <v>46</v>
      </c>
      <c r="M22" s="144" t="s">
        <v>47</v>
      </c>
      <c r="N22" s="144"/>
      <c r="O22" s="144"/>
      <c r="P22" s="144"/>
    </row>
    <row r="23" spans="1:16" ht="13.5" customHeight="1" x14ac:dyDescent="0.25">
      <c r="B23" s="143"/>
      <c r="C23" s="116"/>
      <c r="D23" s="116"/>
      <c r="E23" s="111" t="s">
        <v>179</v>
      </c>
      <c r="F23" s="142" t="s">
        <v>183</v>
      </c>
      <c r="G23" s="142"/>
      <c r="H23" s="142"/>
      <c r="I23" s="142"/>
      <c r="J23" s="116"/>
      <c r="K23" s="116"/>
      <c r="L23" s="110" t="s">
        <v>180</v>
      </c>
      <c r="M23" s="142" t="s">
        <v>183</v>
      </c>
      <c r="N23" s="142"/>
      <c r="O23" s="142"/>
      <c r="P23" s="142"/>
    </row>
    <row r="24" spans="1:16" ht="13.5" customHeight="1" x14ac:dyDescent="0.25">
      <c r="B24" s="143"/>
      <c r="C24" s="117"/>
      <c r="D24" s="117"/>
      <c r="E24" s="110" t="s">
        <v>174</v>
      </c>
      <c r="F24" s="142" t="s">
        <v>183</v>
      </c>
      <c r="G24" s="142"/>
      <c r="H24" s="142"/>
      <c r="I24" s="142"/>
      <c r="J24" s="117"/>
      <c r="K24" s="117"/>
      <c r="L24" s="110" t="s">
        <v>177</v>
      </c>
      <c r="M24" s="142" t="s">
        <v>183</v>
      </c>
      <c r="N24" s="142"/>
      <c r="O24" s="142"/>
      <c r="P24" s="142"/>
    </row>
    <row r="25" spans="1:16" ht="13.5" customHeight="1" x14ac:dyDescent="0.25">
      <c r="B25" s="143"/>
      <c r="C25" s="117"/>
      <c r="D25" s="116"/>
      <c r="E25" s="110" t="s">
        <v>177</v>
      </c>
      <c r="F25" s="142" t="s">
        <v>183</v>
      </c>
      <c r="G25" s="142"/>
      <c r="H25" s="142"/>
      <c r="I25" s="142"/>
      <c r="J25" s="117"/>
      <c r="K25" s="116"/>
      <c r="L25" s="110" t="s">
        <v>174</v>
      </c>
      <c r="M25" s="142" t="s">
        <v>183</v>
      </c>
      <c r="N25" s="142"/>
      <c r="O25" s="142"/>
      <c r="P25" s="142"/>
    </row>
    <row r="26" spans="1:16" ht="13.5" customHeight="1" x14ac:dyDescent="0.25">
      <c r="B26" s="143"/>
      <c r="C26" s="117"/>
      <c r="D26" s="117"/>
      <c r="E26" s="110" t="s">
        <v>48</v>
      </c>
      <c r="F26" s="142" t="s">
        <v>183</v>
      </c>
      <c r="G26" s="142"/>
      <c r="H26" s="142"/>
      <c r="I26" s="142"/>
      <c r="J26" s="117"/>
      <c r="K26" s="117"/>
      <c r="L26" s="110" t="s">
        <v>178</v>
      </c>
      <c r="M26" s="142" t="s">
        <v>183</v>
      </c>
      <c r="N26" s="142"/>
      <c r="O26" s="142"/>
      <c r="P26" s="14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31" t="s">
        <v>49</v>
      </c>
      <c r="C28" s="131"/>
      <c r="D28" s="13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4">
        <v>0.3972222222222222</v>
      </c>
      <c r="D30" s="115"/>
      <c r="E30" s="108"/>
      <c r="F30" s="115">
        <v>6.458333333333334E-2</v>
      </c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210">
        <v>0.3972222222222222</v>
      </c>
      <c r="D31" s="211"/>
      <c r="E31" s="211"/>
      <c r="F31" s="211">
        <v>6.458333333333334E-2</v>
      </c>
      <c r="G31" s="211"/>
      <c r="H31" s="211"/>
      <c r="I31" s="211"/>
      <c r="J31" s="211"/>
      <c r="K31" s="211">
        <v>4.1666666666666664E-2</v>
      </c>
      <c r="L31" s="99"/>
      <c r="M31" s="99"/>
      <c r="N31" s="99"/>
      <c r="O31" s="100"/>
      <c r="P31" s="203">
        <f>SUM(C31:N31)</f>
        <v>0.50347222222222221</v>
      </c>
    </row>
    <row r="32" spans="1:16" ht="14.1" customHeight="1" x14ac:dyDescent="0.25">
      <c r="B32" s="23" t="s">
        <v>64</v>
      </c>
      <c r="C32" s="212">
        <v>0.3972222222222222</v>
      </c>
      <c r="D32" s="213"/>
      <c r="E32" s="213"/>
      <c r="F32" s="213">
        <v>6.458333333333334E-2</v>
      </c>
      <c r="G32" s="213"/>
      <c r="H32" s="213"/>
      <c r="I32" s="213"/>
      <c r="J32" s="213"/>
      <c r="K32" s="213">
        <v>4.1666666666666664E-2</v>
      </c>
      <c r="L32" s="101"/>
      <c r="M32" s="101"/>
      <c r="N32" s="101"/>
      <c r="O32" s="102"/>
      <c r="P32" s="203">
        <f>SUM(C32:N32)</f>
        <v>0.50347222222222221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0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2" t="s">
        <v>66</v>
      </c>
      <c r="C36" s="146"/>
      <c r="D36" s="146"/>
      <c r="E36" s="145"/>
      <c r="F36" s="145"/>
      <c r="G36" s="145"/>
      <c r="H36" s="145"/>
      <c r="I36" s="146"/>
      <c r="J36" s="146"/>
      <c r="K36" s="147"/>
      <c r="L36" s="147"/>
      <c r="M36" s="145"/>
      <c r="N36" s="145"/>
      <c r="O36" s="145"/>
      <c r="P36" s="145"/>
    </row>
    <row r="37" spans="2:16" ht="18" customHeight="1" x14ac:dyDescent="0.25">
      <c r="B37" s="163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</row>
    <row r="38" spans="2:16" ht="18" customHeight="1" x14ac:dyDescent="0.25">
      <c r="B38" s="163"/>
      <c r="C38" s="149"/>
      <c r="D38" s="145"/>
      <c r="E38" s="145"/>
      <c r="F38" s="145"/>
      <c r="G38" s="145"/>
      <c r="H38" s="145"/>
      <c r="I38" s="145"/>
      <c r="J38" s="145"/>
      <c r="K38" s="148"/>
      <c r="L38" s="145"/>
      <c r="M38" s="145"/>
      <c r="N38" s="145"/>
      <c r="O38" s="145"/>
      <c r="P38" s="145"/>
    </row>
    <row r="39" spans="2:16" ht="18" customHeight="1" x14ac:dyDescent="0.25">
      <c r="B39" s="163"/>
      <c r="C39" s="145"/>
      <c r="D39" s="145"/>
      <c r="E39" s="145"/>
      <c r="F39" s="145"/>
      <c r="G39" s="145"/>
      <c r="H39" s="145"/>
      <c r="I39" s="145"/>
      <c r="J39" s="145"/>
      <c r="K39" s="148"/>
      <c r="L39" s="145"/>
      <c r="M39" s="145"/>
      <c r="N39" s="145"/>
      <c r="O39" s="145"/>
      <c r="P39" s="145"/>
    </row>
    <row r="40" spans="2:16" ht="18" customHeight="1" x14ac:dyDescent="0.25">
      <c r="B40" s="163"/>
      <c r="C40" s="145"/>
      <c r="D40" s="145"/>
      <c r="E40" s="145"/>
      <c r="F40" s="145"/>
      <c r="G40" s="145"/>
      <c r="H40" s="145"/>
      <c r="I40" s="145"/>
      <c r="J40" s="145"/>
      <c r="K40" s="148"/>
      <c r="L40" s="145"/>
      <c r="M40" s="145"/>
      <c r="N40" s="145"/>
      <c r="O40" s="145"/>
      <c r="P40" s="145"/>
    </row>
    <row r="41" spans="2:16" ht="18" customHeight="1" x14ac:dyDescent="0.25">
      <c r="B41" s="16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" customHeight="1" x14ac:dyDescent="0.25">
      <c r="B44" s="136" t="s">
        <v>187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39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57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" customHeight="1" x14ac:dyDescent="0.25">
      <c r="B47" s="158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" customHeight="1" thickTop="1" thickBot="1" x14ac:dyDescent="0.3">
      <c r="B53" s="181" t="s">
        <v>165</v>
      </c>
      <c r="C53" s="182"/>
      <c r="D53" s="91"/>
      <c r="E53" s="91"/>
      <c r="F53" s="91"/>
      <c r="G53" s="185"/>
      <c r="H53" s="186"/>
      <c r="I53" s="186"/>
      <c r="J53" s="186"/>
      <c r="K53" s="186"/>
      <c r="L53" s="186"/>
      <c r="M53" s="186"/>
      <c r="N53" s="186"/>
      <c r="O53" s="186"/>
      <c r="P53" s="187"/>
    </row>
    <row r="54" spans="2:16" ht="14.1" customHeight="1" thickTop="1" thickBot="1" x14ac:dyDescent="0.3">
      <c r="B54" s="183" t="s">
        <v>164</v>
      </c>
      <c r="C54" s="184"/>
      <c r="D54" s="184"/>
      <c r="E54" s="184"/>
      <c r="F54" s="91">
        <v>658</v>
      </c>
      <c r="G54" s="188"/>
      <c r="H54" s="189"/>
      <c r="I54" s="189"/>
      <c r="J54" s="189"/>
      <c r="K54" s="189"/>
      <c r="L54" s="189"/>
      <c r="M54" s="189"/>
      <c r="N54" s="189"/>
      <c r="O54" s="189"/>
      <c r="P54" s="190"/>
    </row>
    <row r="55" spans="2:16" ht="13.5" customHeight="1" thickTop="1" x14ac:dyDescent="0.25"/>
    <row r="56" spans="2:16" ht="17.25" customHeight="1" x14ac:dyDescent="0.25">
      <c r="B56" s="165" t="s">
        <v>68</v>
      </c>
      <c r="C56" s="16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00000000000001" customHeight="1" x14ac:dyDescent="0.2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00000000000001" customHeight="1" x14ac:dyDescent="0.25">
      <c r="B59" s="191" t="s">
        <v>75</v>
      </c>
      <c r="C59" s="192"/>
      <c r="D59" s="30" t="b">
        <v>1</v>
      </c>
      <c r="E59" s="191" t="s">
        <v>76</v>
      </c>
      <c r="F59" s="192"/>
      <c r="G59" s="30" t="b">
        <v>1</v>
      </c>
      <c r="H59" s="193" t="s">
        <v>77</v>
      </c>
      <c r="I59" s="192"/>
      <c r="J59" s="30" t="b">
        <v>1</v>
      </c>
      <c r="K59" s="193" t="s">
        <v>78</v>
      </c>
      <c r="L59" s="192"/>
      <c r="M59" s="30" t="b">
        <v>1</v>
      </c>
      <c r="N59" s="194" t="s">
        <v>79</v>
      </c>
      <c r="O59" s="192"/>
      <c r="P59" s="30" t="b">
        <v>1</v>
      </c>
    </row>
    <row r="60" spans="2:16" ht="20.100000000000001" customHeight="1" x14ac:dyDescent="0.25">
      <c r="B60" s="191" t="s">
        <v>80</v>
      </c>
      <c r="C60" s="192"/>
      <c r="D60" s="30" t="b">
        <v>1</v>
      </c>
      <c r="E60" s="191" t="s">
        <v>81</v>
      </c>
      <c r="F60" s="192"/>
      <c r="G60" s="30" t="b">
        <v>1</v>
      </c>
      <c r="H60" s="193" t="s">
        <v>82</v>
      </c>
      <c r="I60" s="192"/>
      <c r="J60" s="30" t="b">
        <v>1</v>
      </c>
      <c r="K60" s="193" t="s">
        <v>83</v>
      </c>
      <c r="L60" s="192"/>
      <c r="M60" s="30" t="b">
        <v>1</v>
      </c>
      <c r="N60" s="194" t="s">
        <v>84</v>
      </c>
      <c r="O60" s="192"/>
      <c r="P60" s="30" t="b">
        <v>1</v>
      </c>
    </row>
    <row r="61" spans="2:16" ht="20.100000000000001" customHeight="1" x14ac:dyDescent="0.25">
      <c r="B61" s="191" t="s">
        <v>85</v>
      </c>
      <c r="C61" s="192"/>
      <c r="D61" s="30" t="b">
        <v>1</v>
      </c>
      <c r="E61" s="191" t="s">
        <v>86</v>
      </c>
      <c r="F61" s="192"/>
      <c r="G61" s="30" t="b">
        <v>1</v>
      </c>
      <c r="H61" s="193" t="s">
        <v>87</v>
      </c>
      <c r="I61" s="192"/>
      <c r="J61" s="30" t="b">
        <v>1</v>
      </c>
      <c r="K61" s="193" t="s">
        <v>88</v>
      </c>
      <c r="L61" s="192"/>
      <c r="M61" s="30" t="b">
        <v>1</v>
      </c>
      <c r="N61" s="194" t="s">
        <v>89</v>
      </c>
      <c r="O61" s="192"/>
      <c r="P61" s="30" t="b">
        <v>1</v>
      </c>
    </row>
    <row r="62" spans="2:16" ht="20.100000000000001" customHeight="1" x14ac:dyDescent="0.25">
      <c r="B62" s="193" t="s">
        <v>87</v>
      </c>
      <c r="C62" s="192"/>
      <c r="D62" s="30" t="b">
        <v>1</v>
      </c>
      <c r="E62" s="191" t="s">
        <v>90</v>
      </c>
      <c r="F62" s="192"/>
      <c r="G62" s="30" t="b">
        <v>1</v>
      </c>
      <c r="H62" s="193" t="s">
        <v>91</v>
      </c>
      <c r="I62" s="192"/>
      <c r="J62" s="30" t="b">
        <v>0</v>
      </c>
      <c r="K62" s="193" t="s">
        <v>92</v>
      </c>
      <c r="L62" s="192"/>
      <c r="M62" s="30" t="b">
        <v>1</v>
      </c>
      <c r="N62" s="194" t="s">
        <v>82</v>
      </c>
      <c r="O62" s="192"/>
      <c r="P62" s="30" t="b">
        <v>1</v>
      </c>
    </row>
    <row r="63" spans="2:16" ht="20.100000000000001" customHeight="1" x14ac:dyDescent="0.25">
      <c r="B63" s="193" t="s">
        <v>93</v>
      </c>
      <c r="C63" s="192"/>
      <c r="D63" s="30" t="b">
        <v>1</v>
      </c>
      <c r="E63" s="191" t="s">
        <v>94</v>
      </c>
      <c r="F63" s="192"/>
      <c r="G63" s="30" t="b">
        <v>1</v>
      </c>
      <c r="H63" s="35"/>
      <c r="I63" s="36"/>
      <c r="J63" s="37"/>
      <c r="K63" s="193" t="s">
        <v>95</v>
      </c>
      <c r="L63" s="192"/>
      <c r="M63" s="30" t="b">
        <v>1</v>
      </c>
      <c r="N63" s="194" t="s">
        <v>163</v>
      </c>
      <c r="O63" s="192"/>
      <c r="P63" s="30" t="b">
        <v>1</v>
      </c>
    </row>
    <row r="64" spans="2:16" ht="20.100000000000001" customHeight="1" x14ac:dyDescent="0.25">
      <c r="B64" s="193" t="s">
        <v>96</v>
      </c>
      <c r="C64" s="192"/>
      <c r="D64" s="30" t="b">
        <v>0</v>
      </c>
      <c r="E64" s="191" t="s">
        <v>97</v>
      </c>
      <c r="F64" s="192"/>
      <c r="G64" s="30" t="b">
        <v>1</v>
      </c>
      <c r="H64" s="38"/>
      <c r="I64" s="39"/>
      <c r="J64" s="40"/>
      <c r="K64" s="201" t="s">
        <v>98</v>
      </c>
      <c r="L64" s="20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1" t="s">
        <v>161</v>
      </c>
      <c r="F65" s="19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5" t="s">
        <v>104</v>
      </c>
      <c r="C69" s="195"/>
      <c r="D69" s="48"/>
      <c r="E69" s="48"/>
      <c r="F69" s="197" t="s">
        <v>105</v>
      </c>
      <c r="G69" s="199" t="s">
        <v>106</v>
      </c>
      <c r="H69" s="48"/>
      <c r="I69" s="195" t="s">
        <v>107</v>
      </c>
      <c r="J69" s="19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96"/>
      <c r="C70" s="196"/>
      <c r="D70" s="52"/>
      <c r="E70" s="53"/>
      <c r="F70" s="198"/>
      <c r="G70" s="200"/>
      <c r="H70" s="54"/>
      <c r="I70" s="196"/>
      <c r="J70" s="19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204">
        <v>-155.4</v>
      </c>
      <c r="D72" s="204">
        <v>-156.30000000000001</v>
      </c>
      <c r="E72" s="74" t="s">
        <v>117</v>
      </c>
      <c r="F72" s="204">
        <v>18.399999999999999</v>
      </c>
      <c r="G72" s="204">
        <v>18.100000000000001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204">
        <v>-132.9</v>
      </c>
      <c r="D73" s="204">
        <v>-134</v>
      </c>
      <c r="E73" s="75" t="s">
        <v>121</v>
      </c>
      <c r="F73" s="206">
        <v>36.4</v>
      </c>
      <c r="G73" s="206">
        <v>36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204">
        <v>-211.3</v>
      </c>
      <c r="D74" s="204">
        <v>-211.9</v>
      </c>
      <c r="E74" s="75" t="s">
        <v>126</v>
      </c>
      <c r="F74" s="207">
        <v>10</v>
      </c>
      <c r="G74" s="207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204">
        <v>-112.869</v>
      </c>
      <c r="D75" s="204">
        <v>-113.9</v>
      </c>
      <c r="E75" s="75" t="s">
        <v>131</v>
      </c>
      <c r="F75" s="207">
        <v>40</v>
      </c>
      <c r="G75" s="207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204">
        <v>23.9</v>
      </c>
      <c r="D76" s="204">
        <v>22.6</v>
      </c>
      <c r="E76" s="75" t="s">
        <v>136</v>
      </c>
      <c r="F76" s="207">
        <v>10</v>
      </c>
      <c r="G76" s="207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204">
        <v>27.6</v>
      </c>
      <c r="D77" s="204">
        <v>26.5</v>
      </c>
      <c r="E77" s="75" t="s">
        <v>141</v>
      </c>
      <c r="F77" s="207">
        <v>150</v>
      </c>
      <c r="G77" s="207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204">
        <v>21</v>
      </c>
      <c r="D78" s="204">
        <v>19.600000000000001</v>
      </c>
      <c r="E78" s="75" t="s">
        <v>146</v>
      </c>
      <c r="F78" s="208"/>
      <c r="G78" s="208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204">
        <v>21.7</v>
      </c>
      <c r="D79" s="204">
        <v>20.3</v>
      </c>
      <c r="E79" s="74" t="s">
        <v>151</v>
      </c>
      <c r="F79" s="204">
        <v>9.1</v>
      </c>
      <c r="G79" s="204">
        <v>3.9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205">
        <v>3.8399999999999998E-5</v>
      </c>
      <c r="D80" s="205">
        <v>3.8099999999999998E-5</v>
      </c>
      <c r="E80" s="75" t="s">
        <v>156</v>
      </c>
      <c r="F80" s="206">
        <v>67</v>
      </c>
      <c r="G80" s="206">
        <v>76.099999999999994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5" t="s">
        <v>160</v>
      </c>
      <c r="C84" s="135"/>
    </row>
    <row r="85" spans="2:16" ht="15" customHeight="1" x14ac:dyDescent="0.25">
      <c r="B85" s="136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8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25">
      <c r="B88" s="127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9"/>
    </row>
    <row r="89" spans="2:16" ht="15" customHeight="1" x14ac:dyDescent="0.25">
      <c r="B89" s="130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3"/>
    </row>
    <row r="90" spans="2:16" ht="15" customHeight="1" x14ac:dyDescent="0.25">
      <c r="B90" s="127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9"/>
    </row>
    <row r="91" spans="2:16" ht="15" customHeight="1" x14ac:dyDescent="0.25">
      <c r="B91" s="127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9"/>
    </row>
    <row r="92" spans="2:16" ht="15" customHeight="1" x14ac:dyDescent="0.25">
      <c r="B92" s="121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3"/>
    </row>
    <row r="93" spans="2:16" ht="15" customHeight="1" x14ac:dyDescent="0.25">
      <c r="B93" s="121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3"/>
    </row>
    <row r="94" spans="2:16" ht="15" customHeight="1" x14ac:dyDescent="0.25">
      <c r="B94" s="121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3"/>
    </row>
    <row r="95" spans="2:16" ht="15" customHeight="1" x14ac:dyDescent="0.25">
      <c r="B95" s="121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3"/>
    </row>
    <row r="96" spans="2:16" ht="15" customHeight="1" x14ac:dyDescent="0.25">
      <c r="B96" s="121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3"/>
    </row>
    <row r="97" spans="2:16" ht="15" customHeight="1" x14ac:dyDescent="0.25">
      <c r="B97" s="121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3"/>
    </row>
    <row r="98" spans="2:16" ht="15" customHeight="1" x14ac:dyDescent="0.25"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3"/>
    </row>
    <row r="99" spans="2:16" ht="15" customHeight="1" x14ac:dyDescent="0.2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2025-06-26T04:55:32Z</dcterms:modified>
</cp:coreProperties>
</file>