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D18" i="1" l="1"/>
  <c r="E18" i="1"/>
  <c r="F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<sst xmlns="http://schemas.openxmlformats.org/spreadsheetml/2006/main" count="211" uniqueCount="190">
  <si>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</si>
  <si>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</si>
  <si>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</si>
  <si>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</si>
  <si>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</si>
  <si>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</si>
  <si>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</si>
  <si>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</si>
  <si>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</si>
  <si>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</si>
  <si>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</si>
  <si>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</si>
  <si>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</si>
  <si>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</si>
  <si>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</si>
  <si>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</si>
  <si>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</si>
  <si>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</si>
  <si>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</si>
  <si>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</si>
  <si>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</si>
  <si>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</si>
  <si>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</si>
  <si>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</si>
  <si>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</si>
  <si>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</si>
  <si>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</si>
  <si>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</si>
  <si>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</si>
  <si>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</si>
  <si>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</si>
  <si>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</si>
  <si>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</si>
  <si>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</si>
  <si>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</si>
  <si>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</si>
  <si>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</si>
  <si>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</si>
  <si>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</si>
  <si>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</si>
  <si>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</si>
  <si>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</si>
  <si>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</si>
  <si>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</si>
  <si>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</si>
  <si>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</si>
  <si>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</si>
  <si>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</si>
  <si>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</si>
  <si>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</si>
  <si>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</si>
  <si>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</si>
  <si>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</si>
  <si>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</si>
  <si>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</si>
  <si>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</si>
  <si>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</si>
  <si>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</si>
  <si>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</si>
  <si>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</si>
  <si>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</si>
  <si>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</si>
  <si>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</si>
  <si>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</si>
  <si>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</si>
  <si>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</si>
  <si>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</si>
  <si>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</si>
  <si>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</si>
  <si>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</si>
  <si>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</si>
  <si>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</si>
  <si>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</si>
  <si>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</si>
  <si>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</si>
  <si>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</si>
  <si>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</si>
  <si>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</si>
  <si>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</si>
  <si>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</si>
  <si>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</si>
  <si>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</si>
  <si>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</si>
  <si>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</si>
  <si>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</si>
  <si>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</si>
  <si>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</si>
  <si>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</si>
  <si>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</si>
  <si>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</si>
  <si>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</si>
  <si>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</si>
  <si>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</si>
  <si>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</si>
  <si>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</si>
  <si>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</si>
  <si>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</si>
  <si>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</si>
  <si>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</si>
  <si>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</si>
  <si>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</si>
  <si>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</si>
  <si>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</si>
  <si>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</si>
  <si>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</si>
  <si>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</si>
  <si>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</si>
  <si>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</si>
  <si>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</si>
  <si>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</si>
  <si>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</si>
  <si>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</si>
  <si>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</si>
  <si>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</si>
  <si>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</si>
  <si>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</si>
  <si>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</si>
  <si>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</si>
  <si>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</si>
  <si>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</si>
  <si>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</si>
  <si>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</si>
  <si>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</si>
  <si>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</si>
  <si>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</si>
  <si>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</si>
  <si>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</si>
  <si>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</si>
  <si>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</si>
  <si>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</si>
  <si>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</si>
  <si>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</si>
  <si>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</si>
  <si>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</si>
  <si>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</si>
  <si>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</si>
  <si>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</si>
  <si>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</si>
  <si>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</si>
  <si>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</si>
  <si>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</si>
  <si>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</si>
  <si>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</si>
  <si>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</si>
  <si>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</si>
  <si>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</si>
  <si>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</si>
  <si>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</si>
  <si>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</si>
  <si>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</si>
  <si>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</si>
  <si>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</si>
  <si>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</si>
  <si>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</si>
  <si>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</si>
  <si>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</si>
  <si>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</si>
  <si>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</si>
  <si>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</si>
  <si>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</si>
  <si>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</si>
  <si>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</si>
  <si>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</si>
  <si>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</si>
  <si>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</si>
  <si>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</si>
  <si>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</si>
  <si>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</si>
  <si>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</si>
  <si>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</si>
  <si>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</si>
  <si>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</si>
  <si>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</si>
  <si>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</si>
  <si>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</si>
  <si>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</si>
  <si>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</si>
  <si>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</si>
  <si>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</si>
  <si>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</si>
  <si>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</si>
  <si>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</si>
  <si>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</si>
  <si>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1) 방풍막 분리</t>
    <phoneticPr fontId="3" type="noConversion"/>
  </si>
  <si>
    <t>현대섭</t>
    <phoneticPr fontId="3" type="noConversion"/>
  </si>
  <si>
    <t>DEEPS</t>
    <phoneticPr fontId="3" type="noConversion"/>
  </si>
  <si>
    <t>E</t>
    <phoneticPr fontId="3" type="noConversion"/>
  </si>
  <si>
    <t>M_020560-020561:N</t>
    <phoneticPr fontId="3" type="noConversion"/>
  </si>
  <si>
    <t>E</t>
    <phoneticPr fontId="3" type="noConversion"/>
  </si>
  <si>
    <t>1) [20:43] 짙은 구름과 고습으로 관측대기중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</si>
</sst>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E7" sqref="E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51" t="s">
        <v>0</v>
      </c>
      <c r="C2" s="15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52">
        <v>45777</v>
      </c>
      <c r="D3" s="153"/>
      <c r="E3" s="1"/>
      <c r="F3" s="1"/>
      <c r="G3" s="1"/>
      <c r="H3" s="1"/>
      <c r="I3" s="1"/>
      <c r="J3" s="1"/>
      <c r="K3" s="33" t="s">
        <v>2</v>
      </c>
      <c r="L3" s="154">
        <f>(P31-(P32+P33))/P31*100</f>
        <v>30.136986301369866</v>
      </c>
      <c r="M3" s="154"/>
      <c r="N3" s="33" t="s">
        <v>3</v>
      </c>
      <c r="O3" s="154">
        <f>(P31-P33)/P31*100</f>
        <v>100</v>
      </c>
      <c r="P3" s="154"/>
    </row>
    <row r="4" spans="1:16" ht="14.25" customHeight="1" x14ac:dyDescent="0.25">
      <c r="B4" s="21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1" t="s">
        <v>6</v>
      </c>
      <c r="C7" s="15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3.1</v>
      </c>
      <c r="E9" s="120">
        <v>7.1</v>
      </c>
      <c r="F9" s="120">
        <v>80</v>
      </c>
      <c r="G9" s="113" t="s">
        <v>186</v>
      </c>
      <c r="H9" s="120">
        <v>4.2</v>
      </c>
      <c r="I9" s="113">
        <v>15</v>
      </c>
      <c r="J9" s="121">
        <f>IF(L9, 1, 0) + IF(M9, 2, 0) + IF(N9, 4, 0) + IF(O9, 8, 0) + IF(P9, 16, 0)</f>
        <v>13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/>
      <c r="E10" s="120">
        <v>3.6</v>
      </c>
      <c r="F10" s="120">
        <v>88</v>
      </c>
      <c r="G10" s="113" t="s">
        <v>188</v>
      </c>
      <c r="H10" s="120">
        <v>1.9</v>
      </c>
      <c r="I10" s="124"/>
      <c r="J10" s="121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0.14583333333333334</v>
      </c>
      <c r="D11" s="133"/>
      <c r="E11" s="133">
        <v>0.3</v>
      </c>
      <c r="F11" s="133">
        <v>88</v>
      </c>
      <c r="G11" s="113" t="s">
        <v>186</v>
      </c>
      <c r="H11" s="120">
        <v>1.2</v>
      </c>
      <c r="I11" s="134"/>
      <c r="J11" s="121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23.427083333333332</v>
      </c>
      <c r="D12" s="12">
        <f>AVERAGE(D9:D11)</f>
        <v>3.1</v>
      </c>
      <c r="E12" s="12">
        <f>AVERAGE(E9:E11)</f>
        <v>3.6666666666666665</v>
      </c>
      <c r="F12" s="13">
        <f>AVERAGE(F9:F11)</f>
        <v>85.333333333333329</v>
      </c>
      <c r="G12" s="14"/>
      <c r="H12" s="15">
        <f>AVERAGE(H9:H11)</f>
        <v>2.4333333333333331</v>
      </c>
      <c r="I12" s="16"/>
      <c r="J12" s="17">
        <f>AVERAGE(J9:J11)</f>
        <v>13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1" t="s">
        <v>25</v>
      </c>
      <c r="C14" s="15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185</v>
      </c>
      <c r="F16" s="113" t="s">
        <v>182</v>
      </c>
      <c r="G16" s="99"/>
      <c r="H16" s="99"/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0.6694444444444444</v>
      </c>
      <c r="D17" s="112">
        <v>0.67152777777777783</v>
      </c>
      <c r="E17" s="112">
        <v>0.72013888888888899</v>
      </c>
      <c r="F17" s="112">
        <v>0.14722222222222223</v>
      </c>
      <c r="G17" s="98"/>
      <c r="H17" s="98"/>
      <c r="I17" s="98"/>
      <c r="J17" s="98"/>
      <c r="K17" s="98"/>
      <c r="L17" s="98"/>
      <c r="M17" s="98"/>
      <c r="N17" s="98"/>
      <c r="O17" s="98"/>
      <c r="P17" s="112">
        <v>0.15138888888888888</v>
      </c>
    </row>
    <row r="18" spans="1:16" s="76" customFormat="1" ht="14.1" customHeight="1" x14ac:dyDescent="0.25">
      <c r="A18" s="32"/>
      <c r="B18" s="22" t="s">
        <v>42</v>
      </c>
      <c r="C18" s="113">
        <v>20501</v>
      </c>
      <c r="D18" s="113">
        <f>C18+1</f>
        <v>20502</v>
      </c>
      <c r="E18" s="113">
        <f>D19+1</f>
        <v>20507</v>
      </c>
      <c r="F18" s="113">
        <f>E19+1</f>
        <v>20566</v>
      </c>
      <c r="G18" s="99"/>
      <c r="H18" s="99"/>
      <c r="I18" s="99"/>
      <c r="J18" s="99"/>
      <c r="K18" s="98"/>
      <c r="L18" s="98"/>
      <c r="M18" s="98"/>
      <c r="N18" s="98"/>
      <c r="O18" s="98"/>
      <c r="P18" s="113">
        <f>MAX(C18:O19)+1</f>
        <v>20571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f>D18+4</f>
        <v>20506</v>
      </c>
      <c r="E19" s="131">
        <v>20565</v>
      </c>
      <c r="F19" s="131">
        <f>F18+4</f>
        <v>20570</v>
      </c>
      <c r="G19" s="97"/>
      <c r="H19" s="97"/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5</v>
      </c>
      <c r="E20" s="86">
        <f t="shared" ref="E20:O20" si="0">IF(ISNUMBER(E18),E19-E18+1,"")</f>
        <v>59</v>
      </c>
      <c r="F20" s="86">
        <f t="shared" si="0"/>
        <v>5</v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2" t="s">
        <v>21</v>
      </c>
      <c r="D22" s="22" t="s">
        <v>23</v>
      </c>
      <c r="E22" s="22" t="s">
        <v>46</v>
      </c>
      <c r="F22" s="164" t="s">
        <v>47</v>
      </c>
      <c r="G22" s="164"/>
      <c r="H22" s="164"/>
      <c r="I22" s="164"/>
      <c r="J22" s="22" t="s">
        <v>21</v>
      </c>
      <c r="K22" s="22" t="s">
        <v>23</v>
      </c>
      <c r="L22" s="22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8"/>
      <c r="D23" s="118"/>
      <c r="E23" s="111" t="s">
        <v>181</v>
      </c>
      <c r="F23" s="162" t="s">
        <v>179</v>
      </c>
      <c r="G23" s="162"/>
      <c r="H23" s="162"/>
      <c r="I23" s="162"/>
      <c r="J23" s="119"/>
      <c r="K23" s="119"/>
      <c r="L23" s="113" t="s">
        <v>49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18"/>
      <c r="D24" s="118"/>
      <c r="E24" s="113" t="s">
        <v>176</v>
      </c>
      <c r="F24" s="162" t="s">
        <v>179</v>
      </c>
      <c r="G24" s="162"/>
      <c r="H24" s="162"/>
      <c r="I24" s="162"/>
      <c r="J24" s="126"/>
      <c r="K24" s="126"/>
      <c r="L24" s="113" t="s">
        <v>50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19"/>
      <c r="D25" s="119"/>
      <c r="E25" s="113" t="s">
        <v>50</v>
      </c>
      <c r="F25" s="162" t="s">
        <v>179</v>
      </c>
      <c r="G25" s="162"/>
      <c r="H25" s="162"/>
      <c r="I25" s="162"/>
      <c r="J25" s="119"/>
      <c r="K25" s="119"/>
      <c r="L25" s="113" t="s">
        <v>177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19"/>
      <c r="D26" s="119"/>
      <c r="E26" s="113" t="s">
        <v>49</v>
      </c>
      <c r="F26" s="162" t="s">
        <v>179</v>
      </c>
      <c r="G26" s="162"/>
      <c r="H26" s="162"/>
      <c r="I26" s="162"/>
      <c r="J26" s="126"/>
      <c r="K26" s="126"/>
      <c r="L26" s="113" t="s">
        <v>48</v>
      </c>
      <c r="M26" s="162" t="s">
        <v>179</v>
      </c>
      <c r="N26" s="162"/>
      <c r="O26" s="162"/>
      <c r="P26" s="162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151" t="s">
        <v>51</v>
      </c>
      <c r="C28" s="151"/>
      <c r="D28" s="15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0.29097222222222224</v>
      </c>
      <c r="D30" s="116"/>
      <c r="E30" s="116"/>
      <c r="F30" s="116"/>
      <c r="G30" s="116">
        <v>0.14444444444444446</v>
      </c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0.43541666666666667</v>
      </c>
    </row>
    <row r="31" spans="1:16" ht="14.1" customHeight="1" x14ac:dyDescent="0.25">
      <c r="B31" s="23" t="s">
        <v>170</v>
      </c>
      <c r="C31" s="130">
        <v>0.29097222222222224</v>
      </c>
      <c r="D31" s="127"/>
      <c r="E31" s="104"/>
      <c r="F31" s="104"/>
      <c r="G31" s="127">
        <v>0.14444444444444446</v>
      </c>
      <c r="H31" s="104"/>
      <c r="I31" s="104"/>
      <c r="J31" s="104"/>
      <c r="K31" s="127">
        <v>2.0833333333333332E-2</v>
      </c>
      <c r="L31" s="127"/>
      <c r="M31" s="104"/>
      <c r="N31" s="104"/>
      <c r="O31" s="105"/>
      <c r="P31" s="122">
        <f>SUM(C31:N31)</f>
        <v>0.45624999999999999</v>
      </c>
    </row>
    <row r="32" spans="1:16" ht="14.1" customHeight="1" x14ac:dyDescent="0.25">
      <c r="B32" s="23" t="s">
        <v>66</v>
      </c>
      <c r="C32" s="125">
        <v>0.29097222222222224</v>
      </c>
      <c r="D32" s="128"/>
      <c r="E32" s="128"/>
      <c r="F32" s="128"/>
      <c r="G32" s="128">
        <v>6.9444444444444441E-3</v>
      </c>
      <c r="H32" s="128"/>
      <c r="I32" s="128"/>
      <c r="J32" s="128"/>
      <c r="K32" s="128">
        <v>2.0833333333333332E-2</v>
      </c>
      <c r="L32" s="128"/>
      <c r="M32" s="106"/>
      <c r="N32" s="106"/>
      <c r="O32" s="107"/>
      <c r="P32" s="122">
        <f>SUM(C32:N32)</f>
        <v>0.31874999999999998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0.13750000000000001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0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0.13750000000000001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3" t="s">
        <v>68</v>
      </c>
      <c r="C36" s="166" t="s">
        <v>187</v>
      </c>
      <c r="D36" s="167"/>
      <c r="E36" s="168"/>
      <c r="F36" s="169"/>
      <c r="G36" s="166"/>
      <c r="H36" s="167"/>
      <c r="I36" s="165"/>
      <c r="J36" s="165"/>
      <c r="K36" s="165"/>
      <c r="L36" s="165"/>
      <c r="M36" s="165"/>
      <c r="N36" s="165"/>
      <c r="O36" s="165"/>
      <c r="P36" s="165"/>
    </row>
    <row r="37" spans="2:16" ht="18" customHeight="1" x14ac:dyDescent="0.25">
      <c r="B37" s="184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</row>
    <row r="38" spans="2:16" ht="18" customHeight="1" x14ac:dyDescent="0.25">
      <c r="B38" s="184"/>
      <c r="C38" s="165" t="s">
        <v>178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</row>
    <row r="39" spans="2:16" ht="18" customHeight="1" x14ac:dyDescent="0.25">
      <c r="B39" s="184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</row>
    <row r="40" spans="2:16" ht="18" customHeight="1" x14ac:dyDescent="0.25">
      <c r="B40" s="184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</row>
    <row r="41" spans="2:16" ht="18" customHeight="1" x14ac:dyDescent="0.25">
      <c r="B41" s="18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0" t="s">
        <v>69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2"/>
    </row>
    <row r="44" spans="2:16" ht="14.1" customHeight="1" x14ac:dyDescent="0.25">
      <c r="B44" s="173" t="s">
        <v>189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5"/>
    </row>
    <row r="45" spans="2:16" ht="14.1" customHeight="1" x14ac:dyDescent="0.25">
      <c r="B45" s="159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1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" customHeight="1" x14ac:dyDescent="0.25">
      <c r="B48" s="180"/>
      <c r="C48" s="181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2"/>
    </row>
    <row r="49" spans="2:16" ht="14.1" customHeight="1" x14ac:dyDescent="0.25">
      <c r="B49" s="180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2"/>
    </row>
    <row r="50" spans="2:16" ht="14.1" customHeight="1" x14ac:dyDescent="0.25">
      <c r="B50" s="180"/>
      <c r="C50" s="181"/>
      <c r="D50" s="181"/>
      <c r="E50" s="181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2"/>
    </row>
    <row r="51" spans="2:16" ht="14.1" customHeight="1" x14ac:dyDescent="0.25">
      <c r="B51" s="180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2"/>
    </row>
    <row r="52" spans="2:16" ht="14.1" customHeight="1" thickBot="1" x14ac:dyDescent="0.3">
      <c r="B52" s="199"/>
      <c r="C52" s="200"/>
      <c r="D52" s="181"/>
      <c r="E52" s="181"/>
      <c r="F52" s="181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167</v>
      </c>
      <c r="C53" s="203"/>
      <c r="D53" s="96"/>
      <c r="E53" s="96"/>
      <c r="F53" s="96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166</v>
      </c>
      <c r="C54" s="205"/>
      <c r="D54" s="205"/>
      <c r="E54" s="205"/>
      <c r="F54" s="96">
        <v>232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86" t="s">
        <v>70</v>
      </c>
      <c r="C56" s="18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7" t="s">
        <v>71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9"/>
      <c r="N57" s="190" t="s">
        <v>72</v>
      </c>
      <c r="O57" s="188"/>
      <c r="P57" s="191"/>
    </row>
    <row r="58" spans="2:16" ht="17.100000000000001" customHeight="1" x14ac:dyDescent="0.25">
      <c r="B58" s="192" t="s">
        <v>73</v>
      </c>
      <c r="C58" s="193"/>
      <c r="D58" s="194"/>
      <c r="E58" s="192" t="s">
        <v>74</v>
      </c>
      <c r="F58" s="193"/>
      <c r="G58" s="194"/>
      <c r="H58" s="193" t="s">
        <v>75</v>
      </c>
      <c r="I58" s="193"/>
      <c r="J58" s="193"/>
      <c r="K58" s="195" t="s">
        <v>76</v>
      </c>
      <c r="L58" s="193"/>
      <c r="M58" s="196"/>
      <c r="N58" s="197"/>
      <c r="O58" s="193"/>
      <c r="P58" s="198"/>
    </row>
    <row r="59" spans="2:16" ht="20.100000000000001" customHeight="1" x14ac:dyDescent="0.25">
      <c r="B59" s="212" t="s">
        <v>77</v>
      </c>
      <c r="C59" s="213"/>
      <c r="D59" s="30" t="b">
        <v>1</v>
      </c>
      <c r="E59" s="212" t="s">
        <v>78</v>
      </c>
      <c r="F59" s="213"/>
      <c r="G59" s="30" t="b">
        <v>1</v>
      </c>
      <c r="H59" s="214" t="s">
        <v>79</v>
      </c>
      <c r="I59" s="213"/>
      <c r="J59" s="30" t="b">
        <v>1</v>
      </c>
      <c r="K59" s="214" t="s">
        <v>80</v>
      </c>
      <c r="L59" s="213"/>
      <c r="M59" s="30" t="b">
        <v>1</v>
      </c>
      <c r="N59" s="215" t="s">
        <v>81</v>
      </c>
      <c r="O59" s="213"/>
      <c r="P59" s="30" t="b">
        <v>1</v>
      </c>
    </row>
    <row r="60" spans="2:16" ht="20.100000000000001" customHeight="1" x14ac:dyDescent="0.25">
      <c r="B60" s="212" t="s">
        <v>82</v>
      </c>
      <c r="C60" s="213"/>
      <c r="D60" s="30" t="b">
        <v>1</v>
      </c>
      <c r="E60" s="212" t="s">
        <v>83</v>
      </c>
      <c r="F60" s="213"/>
      <c r="G60" s="30" t="b">
        <v>1</v>
      </c>
      <c r="H60" s="214" t="s">
        <v>84</v>
      </c>
      <c r="I60" s="213"/>
      <c r="J60" s="30" t="b">
        <v>1</v>
      </c>
      <c r="K60" s="214" t="s">
        <v>85</v>
      </c>
      <c r="L60" s="213"/>
      <c r="M60" s="30" t="b">
        <v>1</v>
      </c>
      <c r="N60" s="215" t="s">
        <v>86</v>
      </c>
      <c r="O60" s="213"/>
      <c r="P60" s="30" t="b">
        <v>1</v>
      </c>
    </row>
    <row r="61" spans="2:16" ht="20.100000000000001" customHeight="1" x14ac:dyDescent="0.25">
      <c r="B61" s="212" t="s">
        <v>87</v>
      </c>
      <c r="C61" s="213"/>
      <c r="D61" s="30" t="b">
        <v>1</v>
      </c>
      <c r="E61" s="212" t="s">
        <v>88</v>
      </c>
      <c r="F61" s="213"/>
      <c r="G61" s="30" t="b">
        <v>1</v>
      </c>
      <c r="H61" s="214" t="s">
        <v>89</v>
      </c>
      <c r="I61" s="213"/>
      <c r="J61" s="30" t="b">
        <v>1</v>
      </c>
      <c r="K61" s="214" t="s">
        <v>90</v>
      </c>
      <c r="L61" s="213"/>
      <c r="M61" s="30" t="b">
        <v>1</v>
      </c>
      <c r="N61" s="215" t="s">
        <v>91</v>
      </c>
      <c r="O61" s="213"/>
      <c r="P61" s="30" t="b">
        <v>1</v>
      </c>
    </row>
    <row r="62" spans="2:16" ht="20.100000000000001" customHeight="1" x14ac:dyDescent="0.25">
      <c r="B62" s="214" t="s">
        <v>89</v>
      </c>
      <c r="C62" s="213"/>
      <c r="D62" s="30" t="b">
        <v>1</v>
      </c>
      <c r="E62" s="212" t="s">
        <v>92</v>
      </c>
      <c r="F62" s="213"/>
      <c r="G62" s="30" t="b">
        <v>1</v>
      </c>
      <c r="H62" s="214" t="s">
        <v>93</v>
      </c>
      <c r="I62" s="213"/>
      <c r="J62" s="30" t="b">
        <v>0</v>
      </c>
      <c r="K62" s="214" t="s">
        <v>94</v>
      </c>
      <c r="L62" s="213"/>
      <c r="M62" s="30" t="b">
        <v>1</v>
      </c>
      <c r="N62" s="215" t="s">
        <v>84</v>
      </c>
      <c r="O62" s="213"/>
      <c r="P62" s="30" t="b">
        <v>1</v>
      </c>
    </row>
    <row r="63" spans="2:16" ht="20.100000000000001" customHeight="1" x14ac:dyDescent="0.25">
      <c r="B63" s="214" t="s">
        <v>95</v>
      </c>
      <c r="C63" s="213"/>
      <c r="D63" s="30" t="b">
        <v>1</v>
      </c>
      <c r="E63" s="212" t="s">
        <v>96</v>
      </c>
      <c r="F63" s="213"/>
      <c r="G63" s="30" t="b">
        <v>1</v>
      </c>
      <c r="H63" s="35"/>
      <c r="I63" s="36"/>
      <c r="J63" s="37"/>
      <c r="K63" s="214" t="s">
        <v>97</v>
      </c>
      <c r="L63" s="213"/>
      <c r="M63" s="30" t="b">
        <v>1</v>
      </c>
      <c r="N63" s="215" t="s">
        <v>165</v>
      </c>
      <c r="O63" s="213"/>
      <c r="P63" s="30" t="b">
        <v>1</v>
      </c>
    </row>
    <row r="64" spans="2:16" ht="20.100000000000001" customHeight="1" x14ac:dyDescent="0.25">
      <c r="B64" s="214" t="s">
        <v>98</v>
      </c>
      <c r="C64" s="213"/>
      <c r="D64" s="30" t="b">
        <v>0</v>
      </c>
      <c r="E64" s="212" t="s">
        <v>99</v>
      </c>
      <c r="F64" s="213"/>
      <c r="G64" s="30" t="b">
        <v>1</v>
      </c>
      <c r="H64" s="38"/>
      <c r="I64" s="39"/>
      <c r="J64" s="40"/>
      <c r="K64" s="222" t="s">
        <v>100</v>
      </c>
      <c r="L64" s="22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12" t="s">
        <v>163</v>
      </c>
      <c r="F65" s="21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16" t="s">
        <v>106</v>
      </c>
      <c r="C69" s="216"/>
      <c r="D69" s="48"/>
      <c r="E69" s="48"/>
      <c r="F69" s="218" t="s">
        <v>107</v>
      </c>
      <c r="G69" s="220" t="s">
        <v>108</v>
      </c>
      <c r="H69" s="48"/>
      <c r="I69" s="216" t="s">
        <v>109</v>
      </c>
      <c r="J69" s="216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7"/>
      <c r="C70" s="217"/>
      <c r="D70" s="52"/>
      <c r="E70" s="53"/>
      <c r="F70" s="219"/>
      <c r="G70" s="221"/>
      <c r="H70" s="54"/>
      <c r="I70" s="217"/>
      <c r="J70" s="217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-154.4</v>
      </c>
      <c r="D72" s="139">
        <v>-155.80000000000001</v>
      </c>
      <c r="E72" s="74" t="s">
        <v>119</v>
      </c>
      <c r="F72" s="87">
        <v>19.899999999999999</v>
      </c>
      <c r="G72" s="135">
        <v>19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-133.4</v>
      </c>
      <c r="D73" s="139">
        <v>-134.1</v>
      </c>
      <c r="E73" s="75" t="s">
        <v>123</v>
      </c>
      <c r="F73" s="88">
        <v>42.1</v>
      </c>
      <c r="G73" s="136">
        <v>33.299999999999997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-210.5</v>
      </c>
      <c r="D74" s="139">
        <v>-211.7</v>
      </c>
      <c r="E74" s="75" t="s">
        <v>128</v>
      </c>
      <c r="F74" s="91">
        <v>10</v>
      </c>
      <c r="G74" s="13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-112.2</v>
      </c>
      <c r="D75" s="139">
        <v>-113.7</v>
      </c>
      <c r="E75" s="75" t="s">
        <v>133</v>
      </c>
      <c r="F75" s="91">
        <v>40</v>
      </c>
      <c r="G75" s="13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24.6</v>
      </c>
      <c r="D76" s="139">
        <v>23.3</v>
      </c>
      <c r="E76" s="75" t="s">
        <v>138</v>
      </c>
      <c r="F76" s="91">
        <v>20</v>
      </c>
      <c r="G76" s="137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28.6</v>
      </c>
      <c r="D77" s="139">
        <v>27.1</v>
      </c>
      <c r="E77" s="75" t="s">
        <v>143</v>
      </c>
      <c r="F77" s="91">
        <v>150</v>
      </c>
      <c r="G77" s="13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21.6</v>
      </c>
      <c r="D78" s="139">
        <v>20.399999999999999</v>
      </c>
      <c r="E78" s="75" t="s">
        <v>148</v>
      </c>
      <c r="F78" s="89"/>
      <c r="G78" s="13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22.3</v>
      </c>
      <c r="D79" s="139">
        <v>21.1</v>
      </c>
      <c r="E79" s="74" t="s">
        <v>153</v>
      </c>
      <c r="F79" s="87">
        <v>16.7</v>
      </c>
      <c r="G79" s="135">
        <v>8.3000000000000007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3.6399999999999997E-5</v>
      </c>
      <c r="D80" s="140">
        <v>3.6000000000000001E-5</v>
      </c>
      <c r="E80" s="75" t="s">
        <v>158</v>
      </c>
      <c r="F80" s="88">
        <v>52.2</v>
      </c>
      <c r="G80" s="136">
        <v>60.6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5" t="s">
        <v>162</v>
      </c>
      <c r="C84" s="155"/>
    </row>
    <row r="85" spans="2:16" ht="15" customHeight="1" x14ac:dyDescent="0.25">
      <c r="B85" s="156" t="s">
        <v>183</v>
      </c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47"/>
      <c r="C87" s="148"/>
      <c r="D87" s="148"/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9"/>
    </row>
    <row r="88" spans="2:16" ht="15" customHeight="1" x14ac:dyDescent="0.25">
      <c r="B88" s="147"/>
      <c r="C88" s="148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9"/>
    </row>
    <row r="89" spans="2:16" ht="15" customHeight="1" x14ac:dyDescent="0.25">
      <c r="B89" s="150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3"/>
    </row>
    <row r="90" spans="2:16" ht="15" customHeight="1" x14ac:dyDescent="0.25">
      <c r="B90" s="14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9"/>
    </row>
    <row r="91" spans="2:16" ht="15" customHeight="1" x14ac:dyDescent="0.25">
      <c r="B91" s="14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9"/>
    </row>
    <row r="92" spans="2:16" ht="15" customHeight="1" x14ac:dyDescent="0.25">
      <c r="B92" s="141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3"/>
    </row>
    <row r="93" spans="2:16" ht="15" customHeight="1" x14ac:dyDescent="0.25">
      <c r="B93" s="141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3"/>
    </row>
    <row r="94" spans="2:16" ht="15" customHeight="1" x14ac:dyDescent="0.25">
      <c r="B94" s="141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3"/>
    </row>
    <row r="95" spans="2:16" ht="15" customHeight="1" x14ac:dyDescent="0.25">
      <c r="B95" s="141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3"/>
    </row>
    <row r="96" spans="2:16" ht="15" customHeight="1" x14ac:dyDescent="0.25">
      <c r="B96" s="141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3"/>
    </row>
    <row r="97" spans="2:16" ht="15" customHeight="1" x14ac:dyDescent="0.25">
      <c r="B97" s="141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3"/>
    </row>
    <row r="98" spans="2:16" ht="15" customHeight="1" x14ac:dyDescent="0.25">
      <c r="B98" s="141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3"/>
    </row>
    <row r="99" spans="2:16" ht="15" customHeight="1" x14ac:dyDescent="0.25">
      <c r="B99" s="144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2025-05-01T03:45:38Z</dcterms:modified>
</cp:coreProperties>
</file>