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J25" i="1"/>
  <c r="J23" i="1"/>
  <c r="H18" i="1" l="1"/>
  <c r="G18" i="1"/>
  <c r="F18" i="1"/>
  <c r="D18" i="1" l="1"/>
  <c r="C23" i="1" s="1"/>
  <c r="D23" i="1" s="1"/>
  <c r="C25" i="1" s="1"/>
  <c r="D25" i="1" s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<sst xmlns="http://schemas.openxmlformats.org/spreadsheetml/2006/main" count="213" uniqueCount="201">
  <si>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</si>
  <si>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</si>
  <si>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</si>
  <si>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</si>
  <si>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</si>
  <si>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</si>
  <si>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</si>
  <si>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</si>
  <si>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</si>
  <si>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</si>
  <si>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</si>
  <si>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</si>
  <si>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</si>
  <si>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</si>
  <si>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</si>
  <si>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</si>
  <si>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</si>
  <si>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</si>
  <si>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</si>
  <si>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</si>
  <si>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</si>
  <si>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</si>
  <si>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</si>
  <si>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</si>
  <si>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</si>
  <si>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</si>
  <si>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</si>
  <si>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</si>
  <si>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</si>
  <si>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</si>
  <si>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</si>
  <si>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</si>
  <si>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</si>
  <si>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</si>
  <si>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</si>
  <si>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</si>
  <si>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</si>
  <si>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</si>
  <si>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</si>
  <si>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</si>
  <si>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</si>
  <si>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</si>
  <si>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</si>
  <si>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</si>
  <si>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</si>
  <si>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</si>
  <si>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</si>
  <si>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</si>
  <si>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</si>
  <si>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</si>
  <si>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</si>
  <si>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</si>
  <si>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</si>
  <si>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</si>
  <si>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</si>
  <si>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</si>
  <si>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</si>
  <si>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</si>
  <si>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</si>
  <si>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</si>
  <si>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</si>
  <si>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</si>
  <si>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</si>
  <si>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</si>
  <si>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</si>
  <si>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</si>
  <si>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</si>
  <si>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</si>
  <si>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</si>
  <si>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</si>
  <si>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</si>
  <si>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</si>
  <si>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</si>
  <si>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</si>
  <si>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</si>
  <si>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</si>
  <si>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</si>
  <si>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</si>
  <si>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</si>
  <si>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</si>
  <si>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</si>
  <si>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</si>
  <si>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</si>
  <si>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</si>
  <si>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</si>
  <si>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</si>
  <si>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</si>
  <si>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</si>
  <si>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</si>
  <si>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</si>
  <si>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</si>
  <si>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</si>
  <si>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</si>
  <si>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</si>
  <si>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</si>
  <si>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</si>
  <si>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</si>
  <si>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</si>
  <si>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</si>
  <si>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</si>
  <si>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</si>
  <si>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</si>
  <si>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</si>
  <si>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</si>
  <si>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</si>
  <si>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</si>
  <si>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</si>
  <si>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</si>
  <si>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</si>
  <si>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</si>
  <si>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</si>
  <si>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</si>
  <si>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</si>
  <si>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</si>
  <si>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</si>
  <si>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</si>
  <si>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</si>
  <si>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</si>
  <si>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</si>
  <si>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</si>
  <si>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</si>
  <si>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</si>
  <si>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</si>
  <si>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</si>
  <si>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</si>
  <si>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</si>
  <si>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</si>
  <si>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</si>
  <si>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</si>
  <si>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</si>
  <si>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</si>
  <si>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</si>
  <si>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</si>
  <si>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</si>
  <si>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</si>
  <si>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</si>
  <si>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</si>
  <si>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</si>
  <si>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</si>
  <si>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</si>
  <si>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</si>
  <si>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</si>
  <si>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</si>
  <si>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</si>
  <si>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</si>
  <si>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</si>
  <si>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</si>
  <si>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</si>
  <si>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</si>
  <si>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</si>
  <si>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</si>
  <si>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</si>
  <si>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</si>
  <si>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</si>
  <si>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</si>
  <si>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</si>
  <si>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</si>
  <si>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</si>
  <si>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</si>
  <si>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</si>
  <si>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</si>
  <si>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</si>
  <si>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</si>
  <si>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</si>
  <si>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</si>
  <si>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</si>
  <si>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</si>
  <si>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</si>
  <si>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</si>
  <si>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</si>
  <si>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</si>
  <si>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</si>
  <si>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</si>
  <si>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</si>
  <si>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</si>
  <si>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</si>
  <si>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</si>
  <si>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</si>
  <si>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</si>
  <si>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</si>
  <si>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</si>
  <si>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</si>
  <si>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</si>
  <si>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</si>
  <si>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</si>
  <si>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</si>
  <si>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</si>
  <si>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</si>
  <si>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</si>
  <si>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E</t>
    <phoneticPr fontId="3" type="noConversion"/>
  </si>
  <si>
    <t>E</t>
    <phoneticPr fontId="3" type="noConversion"/>
  </si>
  <si>
    <t>김부진</t>
    <phoneticPr fontId="3" type="noConversion"/>
  </si>
  <si>
    <t>KSP</t>
    <phoneticPr fontId="3" type="noConversion"/>
  </si>
  <si>
    <t xml:space="preserve"> 20s/36k 21s/26k 30s/24k 45s/23k</t>
    <phoneticPr fontId="3" type="noConversion"/>
  </si>
  <si>
    <t>25s/30k 30s/27k 41s/25k 60s/25k</t>
    <phoneticPr fontId="3" type="noConversion"/>
  </si>
  <si>
    <t>L_018146_018156</t>
    <phoneticPr fontId="3" type="noConversion"/>
  </si>
  <si>
    <t>M_018261-018262:T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</si>
  <si>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</si>
  <si>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</si>
  <si>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60s/65k 20s/47k</t>
    <phoneticPr fontId="3" type="noConversion"/>
  </si>
  <si>
    <t>60s/50k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</si>
</sst>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2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1" sqref="F7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45764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100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191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2</v>
      </c>
      <c r="E9" s="120">
        <v>11</v>
      </c>
      <c r="F9" s="120">
        <v>62</v>
      </c>
      <c r="G9" s="113" t="s">
        <v>189</v>
      </c>
      <c r="H9" s="120">
        <v>2</v>
      </c>
      <c r="I9" s="113">
        <v>75.900000000000006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>
        <v>1.8</v>
      </c>
      <c r="E10" s="120">
        <v>9.8000000000000007</v>
      </c>
      <c r="F10" s="120">
        <v>55</v>
      </c>
      <c r="G10" s="113" t="s">
        <v>190</v>
      </c>
      <c r="H10" s="120">
        <v>1.9</v>
      </c>
      <c r="I10" s="126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7">
        <v>0.17361111111111113</v>
      </c>
      <c r="D11" s="128">
        <v>1.8</v>
      </c>
      <c r="E11" s="128">
        <v>9</v>
      </c>
      <c r="F11" s="128">
        <v>62</v>
      </c>
      <c r="G11" s="113" t="s">
        <v>197</v>
      </c>
      <c r="H11" s="120">
        <v>4.5</v>
      </c>
      <c r="I11" s="129"/>
      <c r="J11" s="121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23.454861111111111</v>
      </c>
      <c r="D12" s="12">
        <f>AVERAGE(D9:D11)</f>
        <v>1.8666666666666665</v>
      </c>
      <c r="E12" s="12">
        <f>AVERAGE(E9:E11)</f>
        <v>9.9333333333333336</v>
      </c>
      <c r="F12" s="13">
        <f>AVERAGE(F9:F11)</f>
        <v>59.666666666666664</v>
      </c>
      <c r="G12" s="14"/>
      <c r="H12" s="15">
        <f>AVERAGE(H9:H11)</f>
        <v>2.8000000000000003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185</v>
      </c>
      <c r="E16" s="113" t="s">
        <v>186</v>
      </c>
      <c r="F16" s="113" t="s">
        <v>192</v>
      </c>
      <c r="G16" s="113" t="s">
        <v>187</v>
      </c>
      <c r="H16" s="113" t="s">
        <v>188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0.65763888888888888</v>
      </c>
      <c r="D17" s="112">
        <v>0.65972222222222221</v>
      </c>
      <c r="E17" s="112">
        <v>0.70486111111111116</v>
      </c>
      <c r="F17" s="112">
        <v>0.73055555555555562</v>
      </c>
      <c r="G17" s="212">
        <v>0.91388888888888886</v>
      </c>
      <c r="H17" s="212">
        <v>0.17777777777777778</v>
      </c>
      <c r="I17" s="98"/>
      <c r="J17" s="98"/>
      <c r="K17" s="98"/>
      <c r="L17" s="98"/>
      <c r="M17" s="98"/>
      <c r="N17" s="98"/>
      <c r="O17" s="98"/>
      <c r="P17" s="112">
        <v>0.19027777777777777</v>
      </c>
    </row>
    <row r="18" spans="1:16" s="76" customFormat="1" ht="14.1" customHeight="1" x14ac:dyDescent="0.25">
      <c r="A18" s="32"/>
      <c r="B18" s="22" t="s">
        <v>42</v>
      </c>
      <c r="C18" s="113">
        <v>18002</v>
      </c>
      <c r="D18" s="113">
        <f>C18+1</f>
        <v>18003</v>
      </c>
      <c r="E18" s="113">
        <f>D19+1</f>
        <v>18016</v>
      </c>
      <c r="F18" s="113">
        <f>E19+1</f>
        <v>18031</v>
      </c>
      <c r="G18" s="113">
        <f>F19+1</f>
        <v>18146</v>
      </c>
      <c r="H18" s="113">
        <f>G19+1</f>
        <v>18317</v>
      </c>
      <c r="I18" s="99"/>
      <c r="J18" s="99"/>
      <c r="K18" s="98"/>
      <c r="L18" s="98"/>
      <c r="M18" s="98"/>
      <c r="N18" s="98"/>
      <c r="O18" s="98"/>
      <c r="P18" s="113">
        <f>MAX(C18:O19)+1</f>
        <v>18326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18015</v>
      </c>
      <c r="E19" s="122">
        <v>18030</v>
      </c>
      <c r="F19" s="122">
        <v>18145</v>
      </c>
      <c r="G19" s="122">
        <v>18316</v>
      </c>
      <c r="H19" s="122">
        <v>18325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13</v>
      </c>
      <c r="E20" s="86">
        <f t="shared" ref="E20:O20" si="0">IF(ISNUMBER(E18),E19-E18+1,"")</f>
        <v>15</v>
      </c>
      <c r="F20" s="86">
        <f t="shared" si="0"/>
        <v>115</v>
      </c>
      <c r="G20" s="86">
        <f t="shared" si="0"/>
        <v>171</v>
      </c>
      <c r="H20" s="86">
        <f t="shared" si="0"/>
        <v>9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2" t="s">
        <v>21</v>
      </c>
      <c r="D22" s="22" t="s">
        <v>23</v>
      </c>
      <c r="E22" s="22" t="s">
        <v>46</v>
      </c>
      <c r="F22" s="154" t="s">
        <v>47</v>
      </c>
      <c r="G22" s="154"/>
      <c r="H22" s="154"/>
      <c r="I22" s="154"/>
      <c r="J22" s="22" t="s">
        <v>21</v>
      </c>
      <c r="K22" s="22" t="s">
        <v>23</v>
      </c>
      <c r="L22" s="22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18">
        <f>D18+5</f>
        <v>18008</v>
      </c>
      <c r="D23" s="118">
        <f>C23+3</f>
        <v>18011</v>
      </c>
      <c r="E23" s="111" t="s">
        <v>181</v>
      </c>
      <c r="F23" s="152" t="s">
        <v>193</v>
      </c>
      <c r="G23" s="152"/>
      <c r="H23" s="152"/>
      <c r="I23" s="152"/>
      <c r="J23" s="119">
        <f>H18+5</f>
        <v>18322</v>
      </c>
      <c r="K23" s="119">
        <f>J23+1</f>
        <v>18323</v>
      </c>
      <c r="L23" s="113" t="s">
        <v>49</v>
      </c>
      <c r="M23" s="152" t="s">
        <v>199</v>
      </c>
      <c r="N23" s="152"/>
      <c r="O23" s="152"/>
      <c r="P23" s="152"/>
    </row>
    <row r="24" spans="1:16" ht="13.5" customHeight="1" x14ac:dyDescent="0.25">
      <c r="B24" s="153"/>
      <c r="C24" s="118"/>
      <c r="D24" s="118"/>
      <c r="E24" s="113" t="s">
        <v>176</v>
      </c>
      <c r="F24" s="152" t="s">
        <v>182</v>
      </c>
      <c r="G24" s="152"/>
      <c r="H24" s="152"/>
      <c r="I24" s="152"/>
      <c r="J24" s="119"/>
      <c r="K24" s="119"/>
      <c r="L24" s="113" t="s">
        <v>50</v>
      </c>
      <c r="M24" s="152" t="s">
        <v>198</v>
      </c>
      <c r="N24" s="152"/>
      <c r="O24" s="152"/>
      <c r="P24" s="152"/>
    </row>
    <row r="25" spans="1:16" ht="13.5" customHeight="1" x14ac:dyDescent="0.25">
      <c r="B25" s="153"/>
      <c r="C25" s="119">
        <f>D23+1</f>
        <v>18012</v>
      </c>
      <c r="D25" s="119">
        <f>C25+3</f>
        <v>18015</v>
      </c>
      <c r="E25" s="113" t="s">
        <v>50</v>
      </c>
      <c r="F25" s="152" t="s">
        <v>194</v>
      </c>
      <c r="G25" s="152"/>
      <c r="H25" s="152"/>
      <c r="I25" s="152"/>
      <c r="J25" s="119">
        <f>K23+1</f>
        <v>18324</v>
      </c>
      <c r="K25" s="119">
        <f>J25+1</f>
        <v>18325</v>
      </c>
      <c r="L25" s="113" t="s">
        <v>177</v>
      </c>
      <c r="M25" s="152" t="s">
        <v>200</v>
      </c>
      <c r="N25" s="152"/>
      <c r="O25" s="152"/>
      <c r="P25" s="152"/>
    </row>
    <row r="26" spans="1:16" ht="13.5" customHeight="1" x14ac:dyDescent="0.25">
      <c r="B26" s="153"/>
      <c r="C26" s="119"/>
      <c r="D26" s="119"/>
      <c r="E26" s="113" t="s">
        <v>49</v>
      </c>
      <c r="F26" s="152" t="s">
        <v>183</v>
      </c>
      <c r="G26" s="152"/>
      <c r="H26" s="152"/>
      <c r="I26" s="152"/>
      <c r="J26" s="119"/>
      <c r="K26" s="119"/>
      <c r="L26" s="113" t="s">
        <v>48</v>
      </c>
      <c r="M26" s="152" t="s">
        <v>179</v>
      </c>
      <c r="N26" s="152"/>
      <c r="O26" s="152"/>
      <c r="P26" s="15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1" t="s">
        <v>51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0.24930555555555556</v>
      </c>
      <c r="D30" s="116">
        <v>0.17152777777777775</v>
      </c>
      <c r="E30" s="116"/>
      <c r="F30" s="116"/>
      <c r="G30" s="116"/>
      <c r="H30" s="116"/>
      <c r="I30" s="116"/>
      <c r="J30" s="116"/>
      <c r="K30" s="117"/>
      <c r="L30" s="116"/>
      <c r="M30" s="116"/>
      <c r="N30" s="116"/>
      <c r="O30" s="116"/>
      <c r="P30" s="124">
        <f>SUM(C30:J30,L30:N30)</f>
        <v>0.42083333333333328</v>
      </c>
    </row>
    <row r="31" spans="1:16" ht="14.1" customHeight="1" x14ac:dyDescent="0.25">
      <c r="B31" s="23" t="s">
        <v>170</v>
      </c>
      <c r="C31" s="216">
        <v>0.2638888888888889</v>
      </c>
      <c r="D31" s="215">
        <v>0.18333333333333335</v>
      </c>
      <c r="E31" s="104"/>
      <c r="F31" s="104"/>
      <c r="G31" s="123"/>
      <c r="H31" s="104"/>
      <c r="I31" s="104"/>
      <c r="J31" s="104"/>
      <c r="K31" s="123">
        <v>2.5694444444444447E-2</v>
      </c>
      <c r="L31" s="104"/>
      <c r="M31" s="104"/>
      <c r="N31" s="104"/>
      <c r="O31" s="105"/>
      <c r="P31" s="124">
        <f>SUM(C31:N31)</f>
        <v>0.47291666666666671</v>
      </c>
    </row>
    <row r="32" spans="1:16" ht="14.1" customHeight="1" x14ac:dyDescent="0.25">
      <c r="B32" s="23" t="s">
        <v>66</v>
      </c>
      <c r="C32" s="13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24">
        <f>SUM(C32:N32)</f>
        <v>0</v>
      </c>
    </row>
    <row r="33" spans="2:16" ht="14.1" customHeight="1" thickBot="1" x14ac:dyDescent="0.3">
      <c r="B33" s="23" t="s">
        <v>67</v>
      </c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5">
        <f>SUM(C33:N33)</f>
        <v>0</v>
      </c>
    </row>
    <row r="34" spans="2:16" ht="14.1" customHeight="1" x14ac:dyDescent="0.25">
      <c r="B34" s="70" t="s">
        <v>168</v>
      </c>
      <c r="C34" s="101">
        <f>C31-C32-C33</f>
        <v>0.2638888888888889</v>
      </c>
      <c r="D34" s="101">
        <f t="shared" ref="D34:P34" si="1">D31-D32-D33</f>
        <v>0.18333333333333335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2.5694444444444447E-2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0.47291666666666671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68</v>
      </c>
      <c r="C36" s="213" t="s">
        <v>195</v>
      </c>
      <c r="D36" s="214"/>
      <c r="E36" s="213" t="s">
        <v>196</v>
      </c>
      <c r="F36" s="214"/>
      <c r="G36" s="156"/>
      <c r="H36" s="157"/>
      <c r="I36" s="155"/>
      <c r="J36" s="155"/>
      <c r="K36" s="155"/>
      <c r="L36" s="155"/>
      <c r="M36" s="155"/>
      <c r="N36" s="155"/>
      <c r="O36" s="155"/>
      <c r="P36" s="155"/>
    </row>
    <row r="37" spans="2:16" ht="18" customHeight="1" x14ac:dyDescent="0.25">
      <c r="B37" s="172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25">
      <c r="B38" s="172"/>
      <c r="C38" s="155" t="s">
        <v>178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25">
      <c r="B39" s="172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2:16" ht="18" customHeight="1" x14ac:dyDescent="0.25">
      <c r="B40" s="172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25">
      <c r="B41" s="173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69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3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67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87"/>
      <c r="C52" s="188"/>
      <c r="D52" s="169"/>
      <c r="E52" s="169"/>
      <c r="F52" s="169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167</v>
      </c>
      <c r="C53" s="191"/>
      <c r="D53" s="96"/>
      <c r="E53" s="96"/>
      <c r="F53" s="96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166</v>
      </c>
      <c r="C54" s="193"/>
      <c r="D54" s="193"/>
      <c r="E54" s="193"/>
      <c r="F54" s="221">
        <v>1080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74" t="s">
        <v>70</v>
      </c>
      <c r="C56" s="17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5" t="s">
        <v>71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72</v>
      </c>
      <c r="O57" s="176"/>
      <c r="P57" s="179"/>
    </row>
    <row r="58" spans="2:16" ht="17.100000000000001" customHeight="1" x14ac:dyDescent="0.25">
      <c r="B58" s="180" t="s">
        <v>73</v>
      </c>
      <c r="C58" s="181"/>
      <c r="D58" s="182"/>
      <c r="E58" s="180" t="s">
        <v>74</v>
      </c>
      <c r="F58" s="181"/>
      <c r="G58" s="182"/>
      <c r="H58" s="181" t="s">
        <v>75</v>
      </c>
      <c r="I58" s="181"/>
      <c r="J58" s="181"/>
      <c r="K58" s="183" t="s">
        <v>76</v>
      </c>
      <c r="L58" s="181"/>
      <c r="M58" s="184"/>
      <c r="N58" s="185"/>
      <c r="O58" s="181"/>
      <c r="P58" s="186"/>
    </row>
    <row r="59" spans="2:16" ht="20.100000000000001" customHeight="1" x14ac:dyDescent="0.25">
      <c r="B59" s="200" t="s">
        <v>77</v>
      </c>
      <c r="C59" s="201"/>
      <c r="D59" s="30" t="b">
        <v>1</v>
      </c>
      <c r="E59" s="200" t="s">
        <v>78</v>
      </c>
      <c r="F59" s="201"/>
      <c r="G59" s="30" t="b">
        <v>1</v>
      </c>
      <c r="H59" s="202" t="s">
        <v>79</v>
      </c>
      <c r="I59" s="201"/>
      <c r="J59" s="30" t="b">
        <v>1</v>
      </c>
      <c r="K59" s="202" t="s">
        <v>80</v>
      </c>
      <c r="L59" s="201"/>
      <c r="M59" s="30" t="b">
        <v>1</v>
      </c>
      <c r="N59" s="203" t="s">
        <v>81</v>
      </c>
      <c r="O59" s="201"/>
      <c r="P59" s="30" t="b">
        <v>1</v>
      </c>
    </row>
    <row r="60" spans="2:16" ht="20.100000000000001" customHeight="1" x14ac:dyDescent="0.25">
      <c r="B60" s="200" t="s">
        <v>82</v>
      </c>
      <c r="C60" s="201"/>
      <c r="D60" s="30" t="b">
        <v>1</v>
      </c>
      <c r="E60" s="200" t="s">
        <v>83</v>
      </c>
      <c r="F60" s="201"/>
      <c r="G60" s="30" t="b">
        <v>1</v>
      </c>
      <c r="H60" s="202" t="s">
        <v>84</v>
      </c>
      <c r="I60" s="201"/>
      <c r="J60" s="30" t="b">
        <v>1</v>
      </c>
      <c r="K60" s="202" t="s">
        <v>85</v>
      </c>
      <c r="L60" s="201"/>
      <c r="M60" s="30" t="b">
        <v>1</v>
      </c>
      <c r="N60" s="203" t="s">
        <v>86</v>
      </c>
      <c r="O60" s="201"/>
      <c r="P60" s="30" t="b">
        <v>1</v>
      </c>
    </row>
    <row r="61" spans="2:16" ht="20.100000000000001" customHeight="1" x14ac:dyDescent="0.25">
      <c r="B61" s="200" t="s">
        <v>87</v>
      </c>
      <c r="C61" s="201"/>
      <c r="D61" s="30" t="b">
        <v>1</v>
      </c>
      <c r="E61" s="200" t="s">
        <v>88</v>
      </c>
      <c r="F61" s="201"/>
      <c r="G61" s="30" t="b">
        <v>1</v>
      </c>
      <c r="H61" s="202" t="s">
        <v>89</v>
      </c>
      <c r="I61" s="201"/>
      <c r="J61" s="30" t="b">
        <v>1</v>
      </c>
      <c r="K61" s="202" t="s">
        <v>90</v>
      </c>
      <c r="L61" s="201"/>
      <c r="M61" s="30" t="b">
        <v>1</v>
      </c>
      <c r="N61" s="203" t="s">
        <v>91</v>
      </c>
      <c r="O61" s="201"/>
      <c r="P61" s="30" t="b">
        <v>1</v>
      </c>
    </row>
    <row r="62" spans="2:16" ht="20.100000000000001" customHeight="1" x14ac:dyDescent="0.25">
      <c r="B62" s="202" t="s">
        <v>89</v>
      </c>
      <c r="C62" s="201"/>
      <c r="D62" s="30" t="b">
        <v>1</v>
      </c>
      <c r="E62" s="200" t="s">
        <v>92</v>
      </c>
      <c r="F62" s="201"/>
      <c r="G62" s="30" t="b">
        <v>1</v>
      </c>
      <c r="H62" s="202" t="s">
        <v>93</v>
      </c>
      <c r="I62" s="201"/>
      <c r="J62" s="30" t="b">
        <v>0</v>
      </c>
      <c r="K62" s="202" t="s">
        <v>94</v>
      </c>
      <c r="L62" s="201"/>
      <c r="M62" s="30" t="b">
        <v>1</v>
      </c>
      <c r="N62" s="203" t="s">
        <v>84</v>
      </c>
      <c r="O62" s="201"/>
      <c r="P62" s="30" t="b">
        <v>1</v>
      </c>
    </row>
    <row r="63" spans="2:16" ht="20.100000000000001" customHeight="1" x14ac:dyDescent="0.25">
      <c r="B63" s="202" t="s">
        <v>95</v>
      </c>
      <c r="C63" s="201"/>
      <c r="D63" s="30" t="b">
        <v>1</v>
      </c>
      <c r="E63" s="200" t="s">
        <v>96</v>
      </c>
      <c r="F63" s="201"/>
      <c r="G63" s="30" t="b">
        <v>1</v>
      </c>
      <c r="H63" s="35"/>
      <c r="I63" s="36"/>
      <c r="J63" s="37"/>
      <c r="K63" s="202" t="s">
        <v>97</v>
      </c>
      <c r="L63" s="201"/>
      <c r="M63" s="30" t="b">
        <v>1</v>
      </c>
      <c r="N63" s="203" t="s">
        <v>165</v>
      </c>
      <c r="O63" s="201"/>
      <c r="P63" s="30" t="b">
        <v>1</v>
      </c>
    </row>
    <row r="64" spans="2:16" ht="20.100000000000001" customHeight="1" x14ac:dyDescent="0.25">
      <c r="B64" s="202" t="s">
        <v>98</v>
      </c>
      <c r="C64" s="201"/>
      <c r="D64" s="30" t="b">
        <v>0</v>
      </c>
      <c r="E64" s="200" t="s">
        <v>99</v>
      </c>
      <c r="F64" s="201"/>
      <c r="G64" s="30" t="b">
        <v>1</v>
      </c>
      <c r="H64" s="38"/>
      <c r="I64" s="39"/>
      <c r="J64" s="40"/>
      <c r="K64" s="210" t="s">
        <v>100</v>
      </c>
      <c r="L64" s="21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0" t="s">
        <v>163</v>
      </c>
      <c r="F65" s="20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4" t="s">
        <v>106</v>
      </c>
      <c r="C69" s="204"/>
      <c r="D69" s="48"/>
      <c r="E69" s="48"/>
      <c r="F69" s="206" t="s">
        <v>107</v>
      </c>
      <c r="G69" s="208" t="s">
        <v>108</v>
      </c>
      <c r="H69" s="48"/>
      <c r="I69" s="204" t="s">
        <v>109</v>
      </c>
      <c r="J69" s="20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5"/>
      <c r="C70" s="205"/>
      <c r="D70" s="52"/>
      <c r="E70" s="53"/>
      <c r="F70" s="207"/>
      <c r="G70" s="209"/>
      <c r="H70" s="54"/>
      <c r="I70" s="205"/>
      <c r="J70" s="20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-152.76</v>
      </c>
      <c r="D72" s="87">
        <v>-155.37700000000001</v>
      </c>
      <c r="E72" s="74" t="s">
        <v>119</v>
      </c>
      <c r="F72" s="87">
        <v>22</v>
      </c>
      <c r="G72" s="217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-132.876</v>
      </c>
      <c r="D73" s="87">
        <v>-134.82300000000001</v>
      </c>
      <c r="E73" s="75" t="s">
        <v>123</v>
      </c>
      <c r="F73" s="88">
        <v>26</v>
      </c>
      <c r="G73" s="218">
        <v>35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-209.648</v>
      </c>
      <c r="D74" s="87">
        <v>-211.464</v>
      </c>
      <c r="E74" s="75" t="s">
        <v>128</v>
      </c>
      <c r="F74" s="91">
        <v>10</v>
      </c>
      <c r="G74" s="219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-111.416</v>
      </c>
      <c r="D75" s="87">
        <v>-113.41</v>
      </c>
      <c r="E75" s="75" t="s">
        <v>133</v>
      </c>
      <c r="F75" s="91">
        <v>40</v>
      </c>
      <c r="G75" s="219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26.815000000000001</v>
      </c>
      <c r="D76" s="87">
        <v>23.94</v>
      </c>
      <c r="E76" s="75" t="s">
        <v>138</v>
      </c>
      <c r="F76" s="91">
        <v>20</v>
      </c>
      <c r="G76" s="219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31.492000000000001</v>
      </c>
      <c r="D77" s="87">
        <v>27.975000000000001</v>
      </c>
      <c r="E77" s="75" t="s">
        <v>143</v>
      </c>
      <c r="F77" s="91">
        <v>150</v>
      </c>
      <c r="G77" s="219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23.614999999999998</v>
      </c>
      <c r="D78" s="87">
        <v>20.733000000000001</v>
      </c>
      <c r="E78" s="75" t="s">
        <v>148</v>
      </c>
      <c r="F78" s="89"/>
      <c r="G78" s="220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24.343</v>
      </c>
      <c r="D79" s="87">
        <v>21.533999999999999</v>
      </c>
      <c r="E79" s="74" t="s">
        <v>153</v>
      </c>
      <c r="F79" s="87">
        <v>23</v>
      </c>
      <c r="G79" s="217">
        <v>11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3.5599999999999998E-5</v>
      </c>
      <c r="D80" s="90">
        <v>3.5500000000000002E-5</v>
      </c>
      <c r="E80" s="75" t="s">
        <v>158</v>
      </c>
      <c r="F80" s="88">
        <v>23</v>
      </c>
      <c r="G80" s="218">
        <v>62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162</v>
      </c>
      <c r="C84" s="145"/>
    </row>
    <row r="85" spans="2:16" ht="15" customHeight="1" x14ac:dyDescent="0.25">
      <c r="B85" s="146" t="s">
        <v>184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2025-04-18T04:40:10Z</dcterms:modified>
</cp:coreProperties>
</file>