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8" i="1" l="1"/>
  <c r="D19" i="1" s="1"/>
  <c r="E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<sst xmlns="http://schemas.openxmlformats.org/spreadsheetml/2006/main" count="209" uniqueCount="193">
  <si>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</si>
  <si>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</si>
  <si>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</si>
  <si>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</si>
  <si>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</si>
  <si>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</si>
  <si>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</si>
  <si>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</si>
  <si>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</si>
  <si>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</si>
  <si>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</si>
  <si>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</si>
  <si>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</si>
  <si>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</si>
  <si>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</si>
  <si>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</si>
  <si>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</si>
  <si>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</si>
  <si>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</si>
  <si>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</si>
  <si>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</si>
  <si>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</si>
  <si>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</si>
  <si>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</si>
  <si>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</si>
  <si>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</si>
  <si>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</si>
  <si>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</si>
  <si>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</si>
  <si>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</si>
  <si>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</si>
  <si>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</si>
  <si>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</si>
  <si>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</si>
  <si>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</si>
  <si>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</si>
  <si>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</si>
  <si>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</si>
  <si>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</si>
  <si>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</si>
  <si>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</si>
  <si>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</si>
  <si>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</si>
  <si>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</si>
  <si>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</si>
  <si>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</si>
  <si>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</si>
  <si>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</si>
  <si>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</si>
  <si>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</si>
  <si>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</si>
  <si>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</si>
  <si>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</si>
  <si>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</si>
  <si>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</si>
  <si>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</si>
  <si>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</si>
  <si>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</si>
  <si>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</si>
  <si>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</si>
  <si>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</si>
  <si>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</si>
  <si>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</si>
  <si>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</si>
  <si>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</si>
  <si>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</si>
  <si>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</si>
  <si>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</si>
  <si>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</si>
  <si>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</si>
  <si>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</si>
  <si>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</si>
  <si>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</si>
  <si>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</si>
  <si>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</si>
  <si>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</si>
  <si>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</si>
  <si>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</si>
  <si>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</si>
  <si>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</si>
  <si>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</si>
  <si>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</si>
  <si>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</si>
  <si>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</si>
  <si>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</si>
  <si>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</si>
  <si>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</si>
  <si>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</si>
  <si>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</si>
  <si>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</si>
  <si>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</si>
  <si>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</si>
  <si>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</si>
  <si>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</si>
  <si>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</si>
  <si>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</si>
  <si>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</si>
  <si>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</si>
  <si>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</si>
  <si>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</si>
  <si>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</si>
  <si>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</si>
  <si>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</si>
  <si>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</si>
  <si>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</si>
  <si>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</si>
  <si>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</si>
  <si>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</si>
  <si>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</si>
  <si>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</si>
  <si>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</si>
  <si>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</si>
  <si>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</si>
  <si>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</si>
  <si>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</si>
  <si>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</si>
  <si>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</si>
  <si>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</si>
  <si>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</si>
  <si>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</si>
  <si>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</si>
  <si>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</si>
  <si>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</si>
  <si>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</si>
  <si>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</si>
  <si>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</si>
  <si>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</si>
  <si>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</si>
  <si>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</si>
  <si>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</si>
  <si>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</si>
  <si>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</si>
  <si>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</si>
  <si>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</si>
  <si>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</si>
  <si>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</si>
  <si>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</si>
  <si>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</si>
  <si>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</si>
  <si>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</si>
  <si>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</si>
  <si>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</si>
  <si>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</si>
  <si>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</si>
  <si>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</si>
  <si>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</si>
  <si>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</si>
  <si>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</si>
  <si>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</si>
  <si>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</si>
  <si>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</si>
  <si>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</si>
  <si>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</si>
  <si>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</si>
  <si>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</si>
  <si>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</si>
  <si>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</si>
  <si>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</si>
  <si>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</si>
  <si>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</si>
  <si>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</si>
  <si>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</si>
  <si>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</si>
  <si>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</si>
  <si>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</si>
  <si>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</si>
  <si>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</si>
  <si>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</si>
  <si>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</si>
  <si>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</si>
  <si>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</si>
  <si>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</si>
  <si>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</si>
  <si>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</si>
  <si>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</si>
  <si>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</si>
  <si>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</si>
  <si>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</si>
  <si>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</si>
  <si>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</si>
  <si>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</si>
  <si>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</si>
  <si>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</si>
  <si>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</si>
  <si>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</si>
  <si>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</si>
  <si>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</si>
  <si>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</si>
  <si>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</si>
  <si>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</si>
  <si>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S</t>
    <phoneticPr fontId="3" type="noConversion"/>
  </si>
  <si>
    <t>1) 비와 구름으로 초반부터 관측대기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</si>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</sst>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3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13" sqref="D1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7">
        <v>45755</v>
      </c>
      <c r="D3" s="148"/>
      <c r="E3" s="1"/>
      <c r="F3" s="1"/>
      <c r="G3" s="1"/>
      <c r="H3" s="1"/>
      <c r="I3" s="1"/>
      <c r="J3" s="1"/>
      <c r="K3" s="33" t="s">
        <v>2</v>
      </c>
      <c r="L3" s="149">
        <f>(P31-(P32+P33))/P31*100</f>
        <v>0</v>
      </c>
      <c r="M3" s="149"/>
      <c r="N3" s="33" t="s">
        <v>3</v>
      </c>
      <c r="O3" s="149">
        <f>(P31-P33)/P31*100</f>
        <v>100</v>
      </c>
      <c r="P3" s="149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2">
        <v>0.75</v>
      </c>
      <c r="D9" s="116"/>
      <c r="E9" s="116">
        <v>9.4</v>
      </c>
      <c r="F9" s="116">
        <v>89</v>
      </c>
      <c r="G9" s="113" t="s">
        <v>190</v>
      </c>
      <c r="H9" s="116">
        <v>1.4</v>
      </c>
      <c r="I9" s="113">
        <v>86</v>
      </c>
      <c r="J9" s="117">
        <f>IF(L9, 1, 0) + IF(M9, 2, 0) + IF(N9, 4, 0) + IF(O9, 8, 0) + IF(P9, 16, 0)</f>
        <v>29</v>
      </c>
      <c r="K9" s="7" t="b">
        <v>0</v>
      </c>
      <c r="L9" s="7" t="b">
        <v>1</v>
      </c>
      <c r="M9" s="7" t="b">
        <v>0</v>
      </c>
      <c r="N9" s="7" t="b">
        <v>1</v>
      </c>
      <c r="O9" s="7" t="b">
        <v>1</v>
      </c>
      <c r="P9" s="7" t="b">
        <v>1</v>
      </c>
    </row>
    <row r="10" spans="1:16" s="76" customFormat="1" ht="14.25" customHeight="1" x14ac:dyDescent="0.25">
      <c r="B10" s="77" t="s">
        <v>22</v>
      </c>
      <c r="C10" s="112">
        <v>0.91666666666666663</v>
      </c>
      <c r="D10" s="116"/>
      <c r="E10" s="116">
        <v>9</v>
      </c>
      <c r="F10" s="116">
        <v>88</v>
      </c>
      <c r="G10" s="113" t="s">
        <v>190</v>
      </c>
      <c r="H10" s="116">
        <v>2.2999999999999998</v>
      </c>
      <c r="I10" s="119"/>
      <c r="J10" s="117">
        <f>IF(L10, 1, 0) + IF(M10, 2, 0) + IF(N10, 4, 0) + IF(O10, 8, 0) + IF(P10, 16, 0)</f>
        <v>13</v>
      </c>
      <c r="K10" s="8" t="b">
        <v>0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0">
        <v>0.125</v>
      </c>
      <c r="D11" s="121"/>
      <c r="E11" s="121">
        <v>8.1999999999999993</v>
      </c>
      <c r="F11" s="121">
        <v>90</v>
      </c>
      <c r="G11" s="113" t="s">
        <v>190</v>
      </c>
      <c r="H11" s="116">
        <v>3.1</v>
      </c>
      <c r="I11" s="122"/>
      <c r="J11" s="117">
        <f>IF(L11, 1, 0) + IF(M11, 2, 0) + IF(N11, 4, 0) + IF(O11, 8, 0) + IF(P11, 16, 0)</f>
        <v>13</v>
      </c>
      <c r="K11" s="79" t="b">
        <v>0</v>
      </c>
      <c r="L11" s="79" t="b">
        <v>1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23.375</v>
      </c>
      <c r="D12" s="12" t="e">
        <f>AVERAGE(D9:D11)</f>
        <v>#DIV/0!</v>
      </c>
      <c r="E12" s="12">
        <f>AVERAGE(E9:E11)</f>
        <v>8.8666666666666654</v>
      </c>
      <c r="F12" s="13">
        <f>AVERAGE(F9:F11)</f>
        <v>89</v>
      </c>
      <c r="G12" s="14"/>
      <c r="H12" s="15">
        <f>AVERAGE(H9:H11)</f>
        <v>2.2666666666666666</v>
      </c>
      <c r="I12" s="16"/>
      <c r="J12" s="17">
        <f>AVERAGE(J9:J11)</f>
        <v>18.333333333333332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3" t="s">
        <v>177</v>
      </c>
      <c r="E16" s="113" t="s">
        <v>192</v>
      </c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13" t="s">
        <v>183</v>
      </c>
    </row>
    <row r="17" spans="1:16" s="76" customFormat="1" ht="14.1" customHeight="1" x14ac:dyDescent="0.25">
      <c r="A17" s="32"/>
      <c r="B17" s="22" t="s">
        <v>41</v>
      </c>
      <c r="C17" s="112">
        <v>0.6958333333333333</v>
      </c>
      <c r="D17" s="112">
        <v>0.70208333333333339</v>
      </c>
      <c r="E17" s="112">
        <v>0.12847222222222224</v>
      </c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12">
        <v>0.13194444444444445</v>
      </c>
    </row>
    <row r="18" spans="1:16" s="76" customFormat="1" ht="14.1" customHeight="1" x14ac:dyDescent="0.25">
      <c r="A18" s="32"/>
      <c r="B18" s="22" t="s">
        <v>42</v>
      </c>
      <c r="C18" s="113">
        <v>16095</v>
      </c>
      <c r="D18" s="113">
        <f>C18+1</f>
        <v>16096</v>
      </c>
      <c r="E18" s="113">
        <f>D19+1</f>
        <v>16101</v>
      </c>
      <c r="F18" s="104"/>
      <c r="G18" s="104"/>
      <c r="H18" s="104"/>
      <c r="I18" s="104"/>
      <c r="J18" s="104"/>
      <c r="K18" s="103"/>
      <c r="L18" s="103"/>
      <c r="M18" s="103"/>
      <c r="N18" s="103"/>
      <c r="O18" s="103"/>
      <c r="P18" s="113">
        <f>MAX(C18:O19)+1</f>
        <v>16106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f>D18+4</f>
        <v>16100</v>
      </c>
      <c r="E19" s="118">
        <f>E18+4</f>
        <v>16105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5</v>
      </c>
      <c r="E20" s="86">
        <f t="shared" ref="E20:O20" si="0">IF(ISNUMBER(E18),E19-E18+1,"")</f>
        <v>5</v>
      </c>
      <c r="F20" s="86" t="str">
        <f t="shared" si="0"/>
        <v/>
      </c>
      <c r="G20" s="86" t="str">
        <f t="shared" si="0"/>
        <v/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2" t="s">
        <v>21</v>
      </c>
      <c r="D22" s="22" t="s">
        <v>23</v>
      </c>
      <c r="E22" s="22" t="s">
        <v>46</v>
      </c>
      <c r="F22" s="159" t="s">
        <v>47</v>
      </c>
      <c r="G22" s="159"/>
      <c r="H22" s="159"/>
      <c r="I22" s="159"/>
      <c r="J22" s="22" t="s">
        <v>21</v>
      </c>
      <c r="K22" s="22" t="s">
        <v>23</v>
      </c>
      <c r="L22" s="22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14"/>
      <c r="D23" s="114"/>
      <c r="E23" s="111" t="s">
        <v>184</v>
      </c>
      <c r="F23" s="157" t="s">
        <v>188</v>
      </c>
      <c r="G23" s="157"/>
      <c r="H23" s="157"/>
      <c r="I23" s="157"/>
      <c r="J23" s="115"/>
      <c r="K23" s="115"/>
      <c r="L23" s="113" t="s">
        <v>49</v>
      </c>
      <c r="M23" s="157" t="s">
        <v>182</v>
      </c>
      <c r="N23" s="157"/>
      <c r="O23" s="157"/>
      <c r="P23" s="157"/>
    </row>
    <row r="24" spans="1:16" ht="13.5" customHeight="1" x14ac:dyDescent="0.25">
      <c r="B24" s="158"/>
      <c r="C24" s="114"/>
      <c r="D24" s="114"/>
      <c r="E24" s="113" t="s">
        <v>176</v>
      </c>
      <c r="F24" s="157" t="s">
        <v>186</v>
      </c>
      <c r="G24" s="157"/>
      <c r="H24" s="157"/>
      <c r="I24" s="157"/>
      <c r="J24" s="115"/>
      <c r="K24" s="115"/>
      <c r="L24" s="113" t="s">
        <v>50</v>
      </c>
      <c r="M24" s="157" t="s">
        <v>178</v>
      </c>
      <c r="N24" s="157"/>
      <c r="O24" s="157"/>
      <c r="P24" s="157"/>
    </row>
    <row r="25" spans="1:16" ht="13.5" customHeight="1" x14ac:dyDescent="0.25">
      <c r="B25" s="158"/>
      <c r="C25" s="115"/>
      <c r="D25" s="115"/>
      <c r="E25" s="113" t="s">
        <v>50</v>
      </c>
      <c r="F25" s="157" t="s">
        <v>188</v>
      </c>
      <c r="G25" s="157"/>
      <c r="H25" s="157"/>
      <c r="I25" s="157"/>
      <c r="J25" s="115"/>
      <c r="K25" s="115"/>
      <c r="L25" s="113" t="s">
        <v>179</v>
      </c>
      <c r="M25" s="157" t="s">
        <v>181</v>
      </c>
      <c r="N25" s="157"/>
      <c r="O25" s="157"/>
      <c r="P25" s="157"/>
    </row>
    <row r="26" spans="1:16" ht="13.5" customHeight="1" x14ac:dyDescent="0.25">
      <c r="B26" s="158"/>
      <c r="C26" s="115"/>
      <c r="D26" s="115"/>
      <c r="E26" s="113" t="s">
        <v>49</v>
      </c>
      <c r="F26" s="157" t="s">
        <v>187</v>
      </c>
      <c r="G26" s="157"/>
      <c r="H26" s="157"/>
      <c r="I26" s="157"/>
      <c r="J26" s="115"/>
      <c r="K26" s="115"/>
      <c r="L26" s="113" t="s">
        <v>48</v>
      </c>
      <c r="M26" s="157" t="s">
        <v>178</v>
      </c>
      <c r="N26" s="157"/>
      <c r="O26" s="157"/>
      <c r="P26" s="157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46" t="s">
        <v>51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0.22152777777777777</v>
      </c>
      <c r="D30" s="99"/>
      <c r="E30" s="99"/>
      <c r="F30" s="99"/>
      <c r="G30" s="99">
        <v>0.18819444444444444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0.40972222222222221</v>
      </c>
    </row>
    <row r="31" spans="1:16" ht="14.1" customHeight="1" x14ac:dyDescent="0.25">
      <c r="B31" s="23" t="s">
        <v>170</v>
      </c>
      <c r="C31" s="124">
        <v>0.22152777777777777</v>
      </c>
      <c r="D31" s="123"/>
      <c r="E31" s="123"/>
      <c r="F31" s="123"/>
      <c r="G31" s="123">
        <v>0.18819444444444444</v>
      </c>
      <c r="H31" s="123"/>
      <c r="I31" s="123"/>
      <c r="J31" s="123"/>
      <c r="K31" s="123">
        <v>2.0833333333333332E-2</v>
      </c>
      <c r="L31" s="123"/>
      <c r="M31" s="123"/>
      <c r="N31" s="123"/>
      <c r="O31" s="110"/>
      <c r="P31" s="91">
        <f>SUM(C31:N31)</f>
        <v>0.43055555555555552</v>
      </c>
    </row>
    <row r="32" spans="1:16" ht="14.1" customHeight="1" x14ac:dyDescent="0.25">
      <c r="B32" s="23" t="s">
        <v>66</v>
      </c>
      <c r="C32" s="132">
        <v>0.22152777777777777</v>
      </c>
      <c r="D32" s="131"/>
      <c r="E32" s="131"/>
      <c r="F32" s="131"/>
      <c r="G32" s="131">
        <v>0.18819444444444444</v>
      </c>
      <c r="H32" s="131"/>
      <c r="I32" s="131"/>
      <c r="J32" s="131"/>
      <c r="K32" s="131">
        <v>2.0833333333333332E-2</v>
      </c>
      <c r="L32" s="131"/>
      <c r="M32" s="131"/>
      <c r="N32" s="131"/>
      <c r="O32" s="133"/>
      <c r="P32" s="91">
        <f>SUM(C32:N32)</f>
        <v>0.43055555555555552</v>
      </c>
    </row>
    <row r="33" spans="2:16" ht="14.1" customHeight="1" thickBot="1" x14ac:dyDescent="0.3">
      <c r="B33" s="23" t="s">
        <v>67</v>
      </c>
      <c r="C33" s="109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5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07"/>
      <c r="P34" s="108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6" t="s">
        <v>68</v>
      </c>
      <c r="C36" s="161"/>
      <c r="D36" s="162"/>
      <c r="E36" s="161"/>
      <c r="F36" s="162"/>
      <c r="G36" s="161"/>
      <c r="H36" s="162"/>
      <c r="I36" s="160"/>
      <c r="J36" s="160"/>
      <c r="K36" s="160"/>
      <c r="L36" s="160"/>
      <c r="M36" s="160"/>
      <c r="N36" s="160"/>
      <c r="O36" s="160"/>
      <c r="P36" s="160"/>
    </row>
    <row r="37" spans="2:16" ht="18" customHeight="1" x14ac:dyDescent="0.25">
      <c r="B37" s="177"/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</row>
    <row r="38" spans="2:16" ht="18" customHeight="1" x14ac:dyDescent="0.25">
      <c r="B38" s="177"/>
      <c r="C38" s="160" t="s">
        <v>180</v>
      </c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</row>
    <row r="39" spans="2:16" ht="18" customHeight="1" x14ac:dyDescent="0.25">
      <c r="B39" s="177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</row>
    <row r="40" spans="2:16" ht="18" customHeight="1" x14ac:dyDescent="0.25">
      <c r="B40" s="177"/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</row>
    <row r="41" spans="2:16" ht="18" customHeight="1" x14ac:dyDescent="0.25">
      <c r="B41" s="178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3" t="s">
        <v>69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25">
      <c r="B44" s="166" t="s">
        <v>191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8"/>
    </row>
    <row r="45" spans="2:16" ht="14.1" customHeight="1" x14ac:dyDescent="0.2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" customHeight="1" x14ac:dyDescent="0.25">
      <c r="B46" s="169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6"/>
    </row>
    <row r="47" spans="2:16" ht="14.1" customHeight="1" x14ac:dyDescent="0.25">
      <c r="B47" s="170"/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92"/>
      <c r="C52" s="193"/>
      <c r="D52" s="174"/>
      <c r="E52" s="174"/>
      <c r="F52" s="174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167</v>
      </c>
      <c r="C53" s="196"/>
      <c r="D53" s="98"/>
      <c r="E53" s="98"/>
      <c r="F53" s="98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166</v>
      </c>
      <c r="C54" s="198"/>
      <c r="D54" s="198"/>
      <c r="E54" s="198"/>
      <c r="F54" s="98">
        <v>18</v>
      </c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70</v>
      </c>
      <c r="C56" s="17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0" t="s">
        <v>71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72</v>
      </c>
      <c r="O57" s="181"/>
      <c r="P57" s="184"/>
    </row>
    <row r="58" spans="2:16" ht="17.100000000000001" customHeight="1" x14ac:dyDescent="0.25">
      <c r="B58" s="185" t="s">
        <v>73</v>
      </c>
      <c r="C58" s="186"/>
      <c r="D58" s="187"/>
      <c r="E58" s="185" t="s">
        <v>74</v>
      </c>
      <c r="F58" s="186"/>
      <c r="G58" s="187"/>
      <c r="H58" s="186" t="s">
        <v>75</v>
      </c>
      <c r="I58" s="186"/>
      <c r="J58" s="186"/>
      <c r="K58" s="188" t="s">
        <v>76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77</v>
      </c>
      <c r="C59" s="206"/>
      <c r="D59" s="30" t="b">
        <v>1</v>
      </c>
      <c r="E59" s="205" t="s">
        <v>78</v>
      </c>
      <c r="F59" s="206"/>
      <c r="G59" s="30" t="b">
        <v>1</v>
      </c>
      <c r="H59" s="207" t="s">
        <v>79</v>
      </c>
      <c r="I59" s="206"/>
      <c r="J59" s="30" t="b">
        <v>1</v>
      </c>
      <c r="K59" s="207" t="s">
        <v>80</v>
      </c>
      <c r="L59" s="206"/>
      <c r="M59" s="30" t="b">
        <v>1</v>
      </c>
      <c r="N59" s="208" t="s">
        <v>81</v>
      </c>
      <c r="O59" s="206"/>
      <c r="P59" s="30" t="b">
        <v>1</v>
      </c>
    </row>
    <row r="60" spans="2:16" ht="20.100000000000001" customHeight="1" x14ac:dyDescent="0.25">
      <c r="B60" s="205" t="s">
        <v>82</v>
      </c>
      <c r="C60" s="206"/>
      <c r="D60" s="30" t="b">
        <v>1</v>
      </c>
      <c r="E60" s="205" t="s">
        <v>83</v>
      </c>
      <c r="F60" s="206"/>
      <c r="G60" s="30" t="b">
        <v>1</v>
      </c>
      <c r="H60" s="207" t="s">
        <v>84</v>
      </c>
      <c r="I60" s="206"/>
      <c r="J60" s="30" t="b">
        <v>1</v>
      </c>
      <c r="K60" s="207" t="s">
        <v>85</v>
      </c>
      <c r="L60" s="206"/>
      <c r="M60" s="30" t="b">
        <v>1</v>
      </c>
      <c r="N60" s="208" t="s">
        <v>86</v>
      </c>
      <c r="O60" s="206"/>
      <c r="P60" s="30" t="b">
        <v>1</v>
      </c>
    </row>
    <row r="61" spans="2:16" ht="20.100000000000001" customHeight="1" x14ac:dyDescent="0.25">
      <c r="B61" s="205" t="s">
        <v>87</v>
      </c>
      <c r="C61" s="206"/>
      <c r="D61" s="30" t="b">
        <v>1</v>
      </c>
      <c r="E61" s="205" t="s">
        <v>88</v>
      </c>
      <c r="F61" s="206"/>
      <c r="G61" s="30" t="b">
        <v>1</v>
      </c>
      <c r="H61" s="207" t="s">
        <v>89</v>
      </c>
      <c r="I61" s="206"/>
      <c r="J61" s="30" t="b">
        <v>1</v>
      </c>
      <c r="K61" s="207" t="s">
        <v>90</v>
      </c>
      <c r="L61" s="206"/>
      <c r="M61" s="30" t="b">
        <v>1</v>
      </c>
      <c r="N61" s="208" t="s">
        <v>91</v>
      </c>
      <c r="O61" s="206"/>
      <c r="P61" s="30" t="b">
        <v>1</v>
      </c>
    </row>
    <row r="62" spans="2:16" ht="20.100000000000001" customHeight="1" x14ac:dyDescent="0.25">
      <c r="B62" s="207" t="s">
        <v>89</v>
      </c>
      <c r="C62" s="206"/>
      <c r="D62" s="30" t="b">
        <v>1</v>
      </c>
      <c r="E62" s="205" t="s">
        <v>92</v>
      </c>
      <c r="F62" s="206"/>
      <c r="G62" s="30" t="b">
        <v>1</v>
      </c>
      <c r="H62" s="207" t="s">
        <v>93</v>
      </c>
      <c r="I62" s="206"/>
      <c r="J62" s="30" t="b">
        <v>0</v>
      </c>
      <c r="K62" s="207" t="s">
        <v>94</v>
      </c>
      <c r="L62" s="206"/>
      <c r="M62" s="30" t="b">
        <v>1</v>
      </c>
      <c r="N62" s="208" t="s">
        <v>84</v>
      </c>
      <c r="O62" s="206"/>
      <c r="P62" s="30" t="b">
        <v>1</v>
      </c>
    </row>
    <row r="63" spans="2:16" ht="20.100000000000001" customHeight="1" x14ac:dyDescent="0.25">
      <c r="B63" s="207" t="s">
        <v>95</v>
      </c>
      <c r="C63" s="206"/>
      <c r="D63" s="30" t="b">
        <v>1</v>
      </c>
      <c r="E63" s="205" t="s">
        <v>96</v>
      </c>
      <c r="F63" s="206"/>
      <c r="G63" s="30" t="b">
        <v>1</v>
      </c>
      <c r="H63" s="35"/>
      <c r="I63" s="36"/>
      <c r="J63" s="37"/>
      <c r="K63" s="207" t="s">
        <v>97</v>
      </c>
      <c r="L63" s="206"/>
      <c r="M63" s="30" t="b">
        <v>1</v>
      </c>
      <c r="N63" s="208" t="s">
        <v>165</v>
      </c>
      <c r="O63" s="206"/>
      <c r="P63" s="30" t="b">
        <v>1</v>
      </c>
    </row>
    <row r="64" spans="2:16" ht="20.100000000000001" customHeight="1" x14ac:dyDescent="0.25">
      <c r="B64" s="207" t="s">
        <v>98</v>
      </c>
      <c r="C64" s="206"/>
      <c r="D64" s="30" t="b">
        <v>0</v>
      </c>
      <c r="E64" s="205" t="s">
        <v>99</v>
      </c>
      <c r="F64" s="206"/>
      <c r="G64" s="30" t="b">
        <v>1</v>
      </c>
      <c r="H64" s="38"/>
      <c r="I64" s="39"/>
      <c r="J64" s="40"/>
      <c r="K64" s="215" t="s">
        <v>100</v>
      </c>
      <c r="L64" s="21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5" t="s">
        <v>163</v>
      </c>
      <c r="F65" s="20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9" t="s">
        <v>106</v>
      </c>
      <c r="C69" s="209"/>
      <c r="D69" s="48"/>
      <c r="E69" s="48"/>
      <c r="F69" s="211" t="s">
        <v>107</v>
      </c>
      <c r="G69" s="213" t="s">
        <v>108</v>
      </c>
      <c r="H69" s="48"/>
      <c r="I69" s="209" t="s">
        <v>109</v>
      </c>
      <c r="J69" s="209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210"/>
      <c r="C70" s="210"/>
      <c r="D70" s="52"/>
      <c r="E70" s="53"/>
      <c r="F70" s="212"/>
      <c r="G70" s="214"/>
      <c r="H70" s="54"/>
      <c r="I70" s="210"/>
      <c r="J70" s="210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-154</v>
      </c>
      <c r="D72" s="129">
        <v>-154.9</v>
      </c>
      <c r="E72" s="74" t="s">
        <v>119</v>
      </c>
      <c r="F72" s="87">
        <v>20.8</v>
      </c>
      <c r="G72" s="125">
        <v>19.8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-134</v>
      </c>
      <c r="D73" s="129">
        <v>-134.5</v>
      </c>
      <c r="E73" s="75" t="s">
        <v>123</v>
      </c>
      <c r="F73" s="88">
        <v>44.4</v>
      </c>
      <c r="G73" s="126">
        <v>45.5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-211.1</v>
      </c>
      <c r="D74" s="129">
        <v>-211.5</v>
      </c>
      <c r="E74" s="75" t="s">
        <v>128</v>
      </c>
      <c r="F74" s="92">
        <v>10</v>
      </c>
      <c r="G74" s="127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-112.3</v>
      </c>
      <c r="D75" s="129">
        <v>-112.9</v>
      </c>
      <c r="E75" s="75" t="s">
        <v>133</v>
      </c>
      <c r="F75" s="92">
        <v>50</v>
      </c>
      <c r="G75" s="127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25.1</v>
      </c>
      <c r="D76" s="129">
        <v>24.2</v>
      </c>
      <c r="E76" s="75" t="s">
        <v>138</v>
      </c>
      <c r="F76" s="92">
        <v>30</v>
      </c>
      <c r="G76" s="127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29.5</v>
      </c>
      <c r="D77" s="129">
        <v>28.2</v>
      </c>
      <c r="E77" s="75" t="s">
        <v>143</v>
      </c>
      <c r="F77" s="92">
        <v>150</v>
      </c>
      <c r="G77" s="127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21.9</v>
      </c>
      <c r="D78" s="129">
        <v>21.2</v>
      </c>
      <c r="E78" s="75" t="s">
        <v>148</v>
      </c>
      <c r="F78" s="89"/>
      <c r="G78" s="128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22.7</v>
      </c>
      <c r="D79" s="129">
        <v>21.9</v>
      </c>
      <c r="E79" s="74" t="s">
        <v>153</v>
      </c>
      <c r="F79" s="87">
        <v>19.100000000000001</v>
      </c>
      <c r="G79" s="125">
        <v>13.6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3.6900000000000002E-5</v>
      </c>
      <c r="D80" s="130">
        <v>3.65E-5</v>
      </c>
      <c r="E80" s="75" t="s">
        <v>158</v>
      </c>
      <c r="F80" s="88">
        <v>57</v>
      </c>
      <c r="G80" s="126">
        <v>70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0" t="s">
        <v>162</v>
      </c>
      <c r="C84" s="150"/>
    </row>
    <row r="85" spans="2:16" ht="15" customHeight="1" x14ac:dyDescent="0.25">
      <c r="B85" s="151" t="s">
        <v>189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25">
      <c r="B86" s="154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6"/>
    </row>
    <row r="87" spans="2:16" ht="15" customHeight="1" x14ac:dyDescent="0.25">
      <c r="B87" s="142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4"/>
    </row>
    <row r="88" spans="2:16" ht="15" customHeight="1" x14ac:dyDescent="0.25">
      <c r="B88" s="142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</row>
    <row r="89" spans="2:16" ht="15" customHeight="1" x14ac:dyDescent="0.25">
      <c r="B89" s="145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8"/>
    </row>
    <row r="90" spans="2:16" ht="15" customHeight="1" x14ac:dyDescent="0.25">
      <c r="B90" s="142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</row>
    <row r="91" spans="2:16" ht="15" customHeight="1" x14ac:dyDescent="0.25">
      <c r="B91" s="142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4"/>
    </row>
    <row r="92" spans="2:16" ht="15" customHeight="1" x14ac:dyDescent="0.25">
      <c r="B92" s="136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8"/>
    </row>
    <row r="93" spans="2:16" ht="15" customHeight="1" x14ac:dyDescent="0.25">
      <c r="B93" s="136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8"/>
    </row>
    <row r="94" spans="2:16" ht="15" customHeight="1" x14ac:dyDescent="0.25">
      <c r="B94" s="136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8"/>
    </row>
    <row r="95" spans="2:16" ht="15" customHeight="1" x14ac:dyDescent="0.25">
      <c r="B95" s="136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8"/>
    </row>
    <row r="96" spans="2:16" ht="15" customHeight="1" x14ac:dyDescent="0.25">
      <c r="B96" s="136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8"/>
    </row>
    <row r="97" spans="2:16" ht="15" customHeight="1" x14ac:dyDescent="0.25">
      <c r="B97" s="136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8"/>
    </row>
    <row r="98" spans="2:16" ht="15" customHeight="1" x14ac:dyDescent="0.25">
      <c r="B98" s="136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8"/>
    </row>
    <row r="99" spans="2:16" ht="15" customHeight="1" x14ac:dyDescent="0.25">
      <c r="B99" s="139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2025-04-09T03:13:57Z</dcterms:modified>
</cp:coreProperties>
</file>