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H18" i="1" l="1"/>
  <c r="D24" i="1"/>
  <c r="C26" i="1" s="1"/>
  <c r="D26" i="1" s="1"/>
  <c r="G18" i="1" l="1"/>
  <c r="F18" i="1" l="1"/>
  <c r="D18" i="1" l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<sst xmlns="http://schemas.openxmlformats.org/spreadsheetml/2006/main" count="214" uniqueCount="200">
  <si>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</si>
  <si>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</si>
  <si>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</si>
  <si>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</si>
  <si>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</si>
  <si>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</si>
  <si>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</si>
  <si>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</si>
  <si>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</si>
  <si>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</si>
  <si>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</si>
  <si>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</si>
  <si>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</si>
  <si>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</si>
  <si>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</si>
  <si>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</si>
  <si>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</si>
  <si>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</si>
  <si>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</si>
  <si>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</si>
  <si>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</si>
  <si>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</si>
  <si>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</si>
  <si>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</si>
  <si>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</si>
  <si>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</si>
  <si>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</si>
  <si>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</si>
  <si>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</si>
  <si>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</si>
  <si>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</si>
  <si>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</si>
  <si>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</si>
  <si>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</si>
  <si>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</si>
  <si>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</si>
  <si>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</si>
  <si>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</si>
  <si>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</si>
  <si>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</si>
  <si>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</si>
  <si>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</si>
  <si>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</si>
  <si>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</si>
  <si>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</si>
  <si>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</si>
  <si>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</si>
  <si>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</si>
  <si>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</si>
  <si>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</si>
  <si>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</si>
  <si>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</si>
  <si>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</si>
  <si>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</si>
  <si>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</si>
  <si>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</si>
  <si>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</si>
  <si>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</si>
  <si>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</si>
  <si>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</si>
  <si>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</si>
  <si>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</si>
  <si>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</si>
  <si>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</si>
  <si>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</si>
  <si>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</si>
  <si>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</si>
  <si>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</si>
  <si>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</si>
  <si>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</si>
  <si>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</si>
  <si>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</si>
  <si>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</si>
  <si>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</si>
  <si>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</si>
  <si>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</si>
  <si>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</si>
  <si>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</si>
  <si>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</si>
  <si>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</si>
  <si>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</si>
  <si>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</si>
  <si>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</si>
  <si>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</si>
  <si>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</si>
  <si>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</si>
  <si>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</si>
  <si>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</si>
  <si>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</si>
  <si>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</si>
  <si>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</si>
  <si>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</si>
  <si>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</si>
  <si>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</si>
  <si>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</si>
  <si>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</si>
  <si>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</si>
  <si>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</si>
  <si>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</si>
  <si>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</si>
  <si>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</si>
  <si>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</si>
  <si>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</si>
  <si>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</si>
  <si>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</si>
  <si>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</si>
  <si>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</si>
  <si>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</si>
  <si>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</si>
  <si>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</si>
  <si>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</si>
  <si>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</si>
  <si>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</si>
  <si>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</si>
  <si>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</si>
  <si>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</si>
  <si>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</si>
  <si>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</si>
  <si>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</si>
  <si>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</si>
  <si>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</si>
  <si>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</si>
  <si>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</si>
  <si>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</si>
  <si>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</si>
  <si>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</si>
  <si>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</si>
  <si>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</si>
  <si>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</si>
  <si>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</si>
  <si>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</si>
  <si>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</si>
  <si>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</si>
  <si>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</si>
  <si>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</si>
  <si>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</si>
  <si>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</si>
  <si>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</si>
  <si>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</si>
  <si>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</si>
  <si>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</si>
  <si>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</si>
  <si>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</si>
  <si>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</si>
  <si>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</si>
  <si>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</si>
  <si>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</si>
  <si>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</si>
  <si>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</si>
  <si>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</si>
  <si>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</si>
  <si>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</si>
  <si>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</si>
  <si>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</si>
  <si>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</si>
  <si>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</si>
  <si>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</si>
  <si>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</si>
  <si>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</si>
  <si>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</si>
  <si>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</si>
  <si>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</si>
  <si>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</si>
  <si>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</si>
  <si>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</si>
  <si>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</si>
  <si>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</si>
  <si>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</si>
  <si>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</si>
  <si>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</si>
  <si>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</si>
  <si>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</si>
  <si>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</si>
  <si>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</si>
  <si>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</si>
  <si>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</si>
  <si>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</si>
  <si>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</si>
  <si>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</si>
  <si>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</si>
  <si>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</si>
  <si>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</si>
  <si>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</si>
  <si>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</si>
  <si>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</si>
  <si>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</si>
  <si>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</si>
  <si>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>E</t>
    <phoneticPr fontId="3" type="noConversion"/>
  </si>
  <si>
    <t>TMT</t>
    <phoneticPr fontId="3" type="noConversion"/>
  </si>
  <si>
    <t>KSP</t>
    <phoneticPr fontId="3" type="noConversion"/>
  </si>
  <si>
    <t>KAMP</t>
    <phoneticPr fontId="3" type="noConversion"/>
  </si>
  <si>
    <t>BLG</t>
    <phoneticPr fontId="3" type="noConversion"/>
  </si>
  <si>
    <t>ENG</t>
    <phoneticPr fontId="3" type="noConversion"/>
  </si>
  <si>
    <t xml:space="preserve"> 20s/17k 35s/19k 50s/17k</t>
    <phoneticPr fontId="3" type="noConversion"/>
  </si>
  <si>
    <t xml:space="preserve"> 20s/21k 35s/26k 50s/28k</t>
    <phoneticPr fontId="3" type="noConversion"/>
  </si>
  <si>
    <t>M_012493-012494:N</t>
    <phoneticPr fontId="3" type="noConversion"/>
  </si>
  <si>
    <t>NE</t>
    <phoneticPr fontId="3" type="noConversion"/>
  </si>
  <si>
    <t>M_012546-012547:N</t>
    <phoneticPr fontId="3" type="noConversion"/>
  </si>
  <si>
    <t>M_012564-012565:N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</si>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</sst>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5" sqref="G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5" t="s">
        <v>0</v>
      </c>
      <c r="C2" s="1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36">
        <v>45734</v>
      </c>
      <c r="D3" s="137"/>
      <c r="E3" s="1"/>
      <c r="F3" s="1"/>
      <c r="G3" s="1"/>
      <c r="H3" s="1"/>
      <c r="I3" s="1"/>
      <c r="J3" s="1"/>
      <c r="K3" s="33" t="s">
        <v>2</v>
      </c>
      <c r="L3" s="138">
        <f>(P31-(P32+P33))/P31*100</f>
        <v>100</v>
      </c>
      <c r="M3" s="138"/>
      <c r="N3" s="33" t="s">
        <v>3</v>
      </c>
      <c r="O3" s="138">
        <f>(P31-P33)/P31*100</f>
        <v>100</v>
      </c>
      <c r="P3" s="138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5" t="s">
        <v>6</v>
      </c>
      <c r="C7" s="13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206">
        <v>0.75</v>
      </c>
      <c r="D9" s="211">
        <v>2.2000000000000002</v>
      </c>
      <c r="E9" s="211">
        <v>19.600000000000001</v>
      </c>
      <c r="F9" s="211">
        <v>52</v>
      </c>
      <c r="G9" s="207" t="s">
        <v>187</v>
      </c>
      <c r="H9" s="211">
        <v>1.7</v>
      </c>
      <c r="I9" s="207">
        <v>81</v>
      </c>
      <c r="J9" s="2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6">
        <v>0.9375</v>
      </c>
      <c r="D10" s="211">
        <v>1.2</v>
      </c>
      <c r="E10" s="211">
        <v>17.8</v>
      </c>
      <c r="F10" s="211">
        <v>52</v>
      </c>
      <c r="G10" s="207" t="s">
        <v>196</v>
      </c>
      <c r="H10" s="211">
        <v>2.6</v>
      </c>
      <c r="I10" s="214"/>
      <c r="J10" s="2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6">
        <v>0.14583333333333334</v>
      </c>
      <c r="D11" s="217">
        <v>1.3</v>
      </c>
      <c r="E11" s="217">
        <v>15.9</v>
      </c>
      <c r="F11" s="217">
        <v>54</v>
      </c>
      <c r="G11" s="207" t="s">
        <v>199</v>
      </c>
      <c r="H11" s="211">
        <v>5</v>
      </c>
      <c r="I11" s="218"/>
      <c r="J11" s="21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23.395833333333332</v>
      </c>
      <c r="D12" s="12">
        <f>AVERAGE(D9:D11)</f>
        <v>1.5666666666666667</v>
      </c>
      <c r="E12" s="12">
        <f>AVERAGE(E9:E11)</f>
        <v>17.766666666666669</v>
      </c>
      <c r="F12" s="13">
        <f>AVERAGE(F9:F11)</f>
        <v>52.666666666666664</v>
      </c>
      <c r="G12" s="14"/>
      <c r="H12" s="15">
        <f>AVERAGE(H9:H11)</f>
        <v>3.1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5" t="s">
        <v>25</v>
      </c>
      <c r="C14" s="13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05" t="s">
        <v>175</v>
      </c>
      <c r="D16" s="207" t="s">
        <v>177</v>
      </c>
      <c r="E16" s="207" t="s">
        <v>188</v>
      </c>
      <c r="F16" s="207" t="s">
        <v>189</v>
      </c>
      <c r="G16" s="215" t="s">
        <v>190</v>
      </c>
      <c r="H16" s="207" t="s">
        <v>191</v>
      </c>
      <c r="I16" s="207" t="s">
        <v>192</v>
      </c>
      <c r="J16" s="104"/>
      <c r="K16" s="104"/>
      <c r="L16" s="104"/>
      <c r="M16" s="104"/>
      <c r="N16" s="104"/>
      <c r="O16" s="104"/>
      <c r="P16" s="104"/>
    </row>
    <row r="17" spans="1:16" s="76" customFormat="1" ht="14.1" customHeight="1" x14ac:dyDescent="0.25">
      <c r="A17" s="32"/>
      <c r="B17" s="22" t="s">
        <v>41</v>
      </c>
      <c r="C17" s="206">
        <v>0.70833333333333337</v>
      </c>
      <c r="D17" s="206">
        <v>0.70972222222222225</v>
      </c>
      <c r="E17" s="206">
        <v>0.73819444444444438</v>
      </c>
      <c r="F17" s="206">
        <v>0.76041666666666663</v>
      </c>
      <c r="G17" s="206">
        <v>0.93055555555555547</v>
      </c>
      <c r="H17" s="206">
        <v>0.99652777777777779</v>
      </c>
      <c r="I17" s="206">
        <v>0.16111111111111112</v>
      </c>
      <c r="J17" s="103"/>
      <c r="K17" s="103"/>
      <c r="L17" s="103"/>
      <c r="M17" s="103"/>
      <c r="N17" s="103"/>
      <c r="O17" s="103"/>
      <c r="P17" s="103"/>
    </row>
    <row r="18" spans="1:16" s="76" customFormat="1" ht="14.1" customHeight="1" x14ac:dyDescent="0.25">
      <c r="A18" s="32"/>
      <c r="B18" s="22" t="s">
        <v>42</v>
      </c>
      <c r="C18" s="207">
        <v>12391</v>
      </c>
      <c r="D18" s="207">
        <f>C18+1</f>
        <v>12392</v>
      </c>
      <c r="E18" s="207">
        <f t="shared" ref="E18" si="0">D19+1</f>
        <v>12403</v>
      </c>
      <c r="F18" s="207">
        <f t="shared" ref="F18" si="1">E19+1</f>
        <v>12418</v>
      </c>
      <c r="G18" s="207">
        <f>F19+1</f>
        <v>12522</v>
      </c>
      <c r="H18" s="207">
        <f>G19+1</f>
        <v>12562</v>
      </c>
      <c r="I18" s="207">
        <f>H19+1</f>
        <v>12667</v>
      </c>
      <c r="J18" s="104"/>
      <c r="K18" s="103"/>
      <c r="L18" s="103"/>
      <c r="M18" s="103"/>
      <c r="N18" s="103"/>
      <c r="O18" s="103"/>
      <c r="P18" s="207">
        <v>12676</v>
      </c>
    </row>
    <row r="19" spans="1:16" s="76" customFormat="1" ht="14.1" customHeight="1" thickBot="1" x14ac:dyDescent="0.3">
      <c r="A19" s="32"/>
      <c r="B19" s="9" t="s">
        <v>43</v>
      </c>
      <c r="C19" s="81"/>
      <c r="D19" s="207">
        <v>12402</v>
      </c>
      <c r="E19" s="213">
        <v>12417</v>
      </c>
      <c r="F19" s="213">
        <v>12521</v>
      </c>
      <c r="G19" s="213">
        <v>12561</v>
      </c>
      <c r="H19" s="213">
        <v>12666</v>
      </c>
      <c r="I19" s="213">
        <f>I18+9</f>
        <v>12676</v>
      </c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11</v>
      </c>
      <c r="E20" s="86">
        <f t="shared" ref="E20:O20" si="2">IF(ISNUMBER(E18),E19-E18+1,"")</f>
        <v>15</v>
      </c>
      <c r="F20" s="86">
        <f t="shared" si="2"/>
        <v>104</v>
      </c>
      <c r="G20" s="86">
        <f t="shared" si="2"/>
        <v>40</v>
      </c>
      <c r="H20" s="86">
        <f t="shared" si="2"/>
        <v>105</v>
      </c>
      <c r="I20" s="86">
        <f t="shared" si="2"/>
        <v>10</v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46" t="s">
        <v>45</v>
      </c>
      <c r="C22" s="22" t="s">
        <v>21</v>
      </c>
      <c r="D22" s="22" t="s">
        <v>23</v>
      </c>
      <c r="E22" s="22" t="s">
        <v>46</v>
      </c>
      <c r="F22" s="147" t="s">
        <v>47</v>
      </c>
      <c r="G22" s="147"/>
      <c r="H22" s="147"/>
      <c r="I22" s="147"/>
      <c r="J22" s="22" t="s">
        <v>21</v>
      </c>
      <c r="K22" s="22" t="s">
        <v>23</v>
      </c>
      <c r="L22" s="22" t="s">
        <v>46</v>
      </c>
      <c r="M22" s="147" t="s">
        <v>47</v>
      </c>
      <c r="N22" s="147"/>
      <c r="O22" s="147"/>
      <c r="P22" s="147"/>
    </row>
    <row r="23" spans="1:16" ht="13.5" customHeight="1" x14ac:dyDescent="0.25">
      <c r="B23" s="146"/>
      <c r="C23" s="208"/>
      <c r="D23" s="208"/>
      <c r="E23" s="205" t="s">
        <v>180</v>
      </c>
      <c r="F23" s="209" t="s">
        <v>182</v>
      </c>
      <c r="G23" s="209"/>
      <c r="H23" s="209"/>
      <c r="I23" s="209"/>
      <c r="J23" s="210"/>
      <c r="K23" s="210"/>
      <c r="L23" s="207" t="s">
        <v>49</v>
      </c>
      <c r="M23" s="209" t="s">
        <v>183</v>
      </c>
      <c r="N23" s="209"/>
      <c r="O23" s="209"/>
      <c r="P23" s="209"/>
    </row>
    <row r="24" spans="1:16" ht="13.5" customHeight="1" x14ac:dyDescent="0.25">
      <c r="B24" s="146"/>
      <c r="C24" s="210">
        <v>12397</v>
      </c>
      <c r="D24" s="210">
        <f>C24+2</f>
        <v>12399</v>
      </c>
      <c r="E24" s="207" t="s">
        <v>176</v>
      </c>
      <c r="F24" s="209" t="s">
        <v>193</v>
      </c>
      <c r="G24" s="209"/>
      <c r="H24" s="209"/>
      <c r="I24" s="209"/>
      <c r="J24" s="210"/>
      <c r="K24" s="210"/>
      <c r="L24" s="207" t="s">
        <v>50</v>
      </c>
      <c r="M24" s="209" t="s">
        <v>178</v>
      </c>
      <c r="N24" s="209"/>
      <c r="O24" s="209"/>
      <c r="P24" s="209"/>
    </row>
    <row r="25" spans="1:16" ht="13.5" customHeight="1" x14ac:dyDescent="0.25">
      <c r="B25" s="146"/>
      <c r="C25" s="210"/>
      <c r="D25" s="210"/>
      <c r="E25" s="207" t="s">
        <v>184</v>
      </c>
      <c r="F25" s="209" t="s">
        <v>182</v>
      </c>
      <c r="G25" s="209"/>
      <c r="H25" s="209"/>
      <c r="I25" s="209"/>
      <c r="J25" s="210"/>
      <c r="K25" s="210"/>
      <c r="L25" s="207" t="s">
        <v>179</v>
      </c>
      <c r="M25" s="209" t="s">
        <v>182</v>
      </c>
      <c r="N25" s="209"/>
      <c r="O25" s="209"/>
      <c r="P25" s="209"/>
    </row>
    <row r="26" spans="1:16" ht="13.5" customHeight="1" x14ac:dyDescent="0.25">
      <c r="B26" s="146"/>
      <c r="C26" s="210">
        <f>D24+1</f>
        <v>12400</v>
      </c>
      <c r="D26" s="210">
        <f>C26+2</f>
        <v>12402</v>
      </c>
      <c r="E26" s="207" t="s">
        <v>49</v>
      </c>
      <c r="F26" s="209" t="s">
        <v>194</v>
      </c>
      <c r="G26" s="209"/>
      <c r="H26" s="209"/>
      <c r="I26" s="209"/>
      <c r="J26" s="210"/>
      <c r="K26" s="210"/>
      <c r="L26" s="207" t="s">
        <v>48</v>
      </c>
      <c r="M26" s="209" t="s">
        <v>178</v>
      </c>
      <c r="N26" s="209"/>
      <c r="O26" s="209"/>
      <c r="P26" s="209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35" t="s">
        <v>51</v>
      </c>
      <c r="C28" s="135"/>
      <c r="D28" s="13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0.15347222222222223</v>
      </c>
      <c r="D30" s="99">
        <v>0.16458333333333333</v>
      </c>
      <c r="E30" s="99">
        <v>6.25E-2</v>
      </c>
      <c r="F30" s="99"/>
      <c r="G30" s="99"/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0.38055555555555554</v>
      </c>
    </row>
    <row r="31" spans="1:16" ht="14.1" customHeight="1" x14ac:dyDescent="0.25">
      <c r="B31" s="23" t="s">
        <v>170</v>
      </c>
      <c r="C31" s="109">
        <v>0.16458333333333333</v>
      </c>
      <c r="D31" s="110">
        <v>0.17013888888888887</v>
      </c>
      <c r="E31" s="110">
        <v>6.5972222222222224E-2</v>
      </c>
      <c r="F31" s="120"/>
      <c r="G31" s="120"/>
      <c r="H31" s="120"/>
      <c r="I31" s="120"/>
      <c r="J31" s="120"/>
      <c r="K31" s="110">
        <v>2.0833333333333332E-2</v>
      </c>
      <c r="L31" s="120"/>
      <c r="M31" s="120"/>
      <c r="N31" s="120"/>
      <c r="O31" s="124">
        <v>2.0833333333333332E-2</v>
      </c>
      <c r="P31" s="91">
        <f>SUM(C31:N31)</f>
        <v>0.42152777777777772</v>
      </c>
    </row>
    <row r="32" spans="1:16" ht="14.1" customHeight="1" x14ac:dyDescent="0.25">
      <c r="B32" s="23" t="s">
        <v>66</v>
      </c>
      <c r="C32" s="123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2"/>
      <c r="P32" s="91">
        <f>SUM(C32:N32)</f>
        <v>0</v>
      </c>
    </row>
    <row r="33" spans="2:16" ht="14.1" customHeight="1" thickBot="1" x14ac:dyDescent="0.3">
      <c r="B33" s="23" t="s">
        <v>67</v>
      </c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9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0.16458333333333333</v>
      </c>
      <c r="D34" s="106">
        <f t="shared" ref="D34:P34" si="3">D31-D32-D33</f>
        <v>0.17013888888888887</v>
      </c>
      <c r="E34" s="106">
        <f t="shared" si="3"/>
        <v>6.5972222222222224E-2</v>
      </c>
      <c r="F34" s="106">
        <f t="shared" si="3"/>
        <v>0</v>
      </c>
      <c r="G34" s="106">
        <f t="shared" si="3"/>
        <v>0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2.0833333333333332E-2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0.42152777777777772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4" t="s">
        <v>68</v>
      </c>
      <c r="C36" s="148" t="s">
        <v>195</v>
      </c>
      <c r="D36" s="148"/>
      <c r="E36" s="149" t="s">
        <v>197</v>
      </c>
      <c r="F36" s="149"/>
      <c r="G36" s="148" t="s">
        <v>198</v>
      </c>
      <c r="H36" s="148"/>
      <c r="I36" s="148"/>
      <c r="J36" s="148"/>
      <c r="K36" s="148"/>
      <c r="L36" s="148"/>
      <c r="M36" s="148"/>
      <c r="N36" s="148"/>
      <c r="O36" s="148"/>
      <c r="P36" s="148"/>
    </row>
    <row r="37" spans="2:16" ht="18" customHeight="1" x14ac:dyDescent="0.25">
      <c r="B37" s="165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25">
      <c r="B38" s="165"/>
      <c r="C38" s="148" t="s">
        <v>181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65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 x14ac:dyDescent="0.25">
      <c r="B40" s="165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66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0" t="s">
        <v>69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" customHeight="1" x14ac:dyDescent="0.2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59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8"/>
    </row>
    <row r="47" spans="2:16" ht="14.1" customHeight="1" x14ac:dyDescent="0.25">
      <c r="B47" s="160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80"/>
      <c r="C52" s="181"/>
      <c r="D52" s="162"/>
      <c r="E52" s="162"/>
      <c r="F52" s="162"/>
      <c r="G52" s="181"/>
      <c r="H52" s="181"/>
      <c r="I52" s="181"/>
      <c r="J52" s="181"/>
      <c r="K52" s="181"/>
      <c r="L52" s="181"/>
      <c r="M52" s="181"/>
      <c r="N52" s="181"/>
      <c r="O52" s="181"/>
      <c r="P52" s="182"/>
    </row>
    <row r="53" spans="2:16" ht="14.1" customHeight="1" thickTop="1" thickBot="1" x14ac:dyDescent="0.3">
      <c r="B53" s="183" t="s">
        <v>167</v>
      </c>
      <c r="C53" s="184"/>
      <c r="D53" s="98"/>
      <c r="E53" s="98"/>
      <c r="F53" s="98"/>
      <c r="G53" s="187"/>
      <c r="H53" s="188"/>
      <c r="I53" s="188"/>
      <c r="J53" s="188"/>
      <c r="K53" s="188"/>
      <c r="L53" s="188"/>
      <c r="M53" s="188"/>
      <c r="N53" s="188"/>
      <c r="O53" s="188"/>
      <c r="P53" s="189"/>
    </row>
    <row r="54" spans="2:16" ht="14.1" customHeight="1" thickTop="1" thickBot="1" x14ac:dyDescent="0.3">
      <c r="B54" s="185" t="s">
        <v>166</v>
      </c>
      <c r="C54" s="186"/>
      <c r="D54" s="186"/>
      <c r="E54" s="186"/>
      <c r="F54" s="98">
        <v>862</v>
      </c>
      <c r="G54" s="190"/>
      <c r="H54" s="191"/>
      <c r="I54" s="191"/>
      <c r="J54" s="191"/>
      <c r="K54" s="191"/>
      <c r="L54" s="191"/>
      <c r="M54" s="191"/>
      <c r="N54" s="191"/>
      <c r="O54" s="191"/>
      <c r="P54" s="192"/>
    </row>
    <row r="55" spans="2:16" ht="13.5" customHeight="1" thickTop="1" x14ac:dyDescent="0.25"/>
    <row r="56" spans="2:16" ht="17.25" customHeight="1" x14ac:dyDescent="0.25">
      <c r="B56" s="167" t="s">
        <v>70</v>
      </c>
      <c r="C56" s="16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8" t="s">
        <v>71</v>
      </c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70"/>
      <c r="N57" s="171" t="s">
        <v>72</v>
      </c>
      <c r="O57" s="169"/>
      <c r="P57" s="172"/>
    </row>
    <row r="58" spans="2:16" ht="17.100000000000001" customHeight="1" x14ac:dyDescent="0.25">
      <c r="B58" s="173" t="s">
        <v>73</v>
      </c>
      <c r="C58" s="174"/>
      <c r="D58" s="175"/>
      <c r="E58" s="173" t="s">
        <v>74</v>
      </c>
      <c r="F58" s="174"/>
      <c r="G58" s="175"/>
      <c r="H58" s="174" t="s">
        <v>75</v>
      </c>
      <c r="I58" s="174"/>
      <c r="J58" s="174"/>
      <c r="K58" s="176" t="s">
        <v>76</v>
      </c>
      <c r="L58" s="174"/>
      <c r="M58" s="177"/>
      <c r="N58" s="178"/>
      <c r="O58" s="174"/>
      <c r="P58" s="179"/>
    </row>
    <row r="59" spans="2:16" ht="20.100000000000001" customHeight="1" x14ac:dyDescent="0.25">
      <c r="B59" s="193" t="s">
        <v>77</v>
      </c>
      <c r="C59" s="194"/>
      <c r="D59" s="30" t="b">
        <v>1</v>
      </c>
      <c r="E59" s="193" t="s">
        <v>78</v>
      </c>
      <c r="F59" s="194"/>
      <c r="G59" s="30" t="b">
        <v>1</v>
      </c>
      <c r="H59" s="195" t="s">
        <v>79</v>
      </c>
      <c r="I59" s="194"/>
      <c r="J59" s="30" t="b">
        <v>1</v>
      </c>
      <c r="K59" s="195" t="s">
        <v>80</v>
      </c>
      <c r="L59" s="194"/>
      <c r="M59" s="30" t="b">
        <v>1</v>
      </c>
      <c r="N59" s="196" t="s">
        <v>81</v>
      </c>
      <c r="O59" s="194"/>
      <c r="P59" s="30" t="b">
        <v>1</v>
      </c>
    </row>
    <row r="60" spans="2:16" ht="20.100000000000001" customHeight="1" x14ac:dyDescent="0.25">
      <c r="B60" s="193" t="s">
        <v>82</v>
      </c>
      <c r="C60" s="194"/>
      <c r="D60" s="30" t="b">
        <v>1</v>
      </c>
      <c r="E60" s="193" t="s">
        <v>83</v>
      </c>
      <c r="F60" s="194"/>
      <c r="G60" s="30" t="b">
        <v>1</v>
      </c>
      <c r="H60" s="195" t="s">
        <v>84</v>
      </c>
      <c r="I60" s="194"/>
      <c r="J60" s="30" t="b">
        <v>1</v>
      </c>
      <c r="K60" s="195" t="s">
        <v>85</v>
      </c>
      <c r="L60" s="194"/>
      <c r="M60" s="30" t="b">
        <v>1</v>
      </c>
      <c r="N60" s="196" t="s">
        <v>86</v>
      </c>
      <c r="O60" s="194"/>
      <c r="P60" s="30" t="b">
        <v>1</v>
      </c>
    </row>
    <row r="61" spans="2:16" ht="20.100000000000001" customHeight="1" x14ac:dyDescent="0.25">
      <c r="B61" s="193" t="s">
        <v>87</v>
      </c>
      <c r="C61" s="194"/>
      <c r="D61" s="30" t="b">
        <v>1</v>
      </c>
      <c r="E61" s="193" t="s">
        <v>88</v>
      </c>
      <c r="F61" s="194"/>
      <c r="G61" s="30" t="b">
        <v>1</v>
      </c>
      <c r="H61" s="195" t="s">
        <v>89</v>
      </c>
      <c r="I61" s="194"/>
      <c r="J61" s="30" t="b">
        <v>1</v>
      </c>
      <c r="K61" s="195" t="s">
        <v>90</v>
      </c>
      <c r="L61" s="194"/>
      <c r="M61" s="30" t="b">
        <v>1</v>
      </c>
      <c r="N61" s="196" t="s">
        <v>91</v>
      </c>
      <c r="O61" s="194"/>
      <c r="P61" s="30" t="b">
        <v>1</v>
      </c>
    </row>
    <row r="62" spans="2:16" ht="20.100000000000001" customHeight="1" x14ac:dyDescent="0.25">
      <c r="B62" s="195" t="s">
        <v>89</v>
      </c>
      <c r="C62" s="194"/>
      <c r="D62" s="30" t="b">
        <v>1</v>
      </c>
      <c r="E62" s="193" t="s">
        <v>92</v>
      </c>
      <c r="F62" s="194"/>
      <c r="G62" s="30" t="b">
        <v>1</v>
      </c>
      <c r="H62" s="195" t="s">
        <v>93</v>
      </c>
      <c r="I62" s="194"/>
      <c r="J62" s="30" t="b">
        <v>0</v>
      </c>
      <c r="K62" s="195" t="s">
        <v>94</v>
      </c>
      <c r="L62" s="194"/>
      <c r="M62" s="30" t="b">
        <v>1</v>
      </c>
      <c r="N62" s="196" t="s">
        <v>84</v>
      </c>
      <c r="O62" s="194"/>
      <c r="P62" s="30" t="b">
        <v>1</v>
      </c>
    </row>
    <row r="63" spans="2:16" ht="20.100000000000001" customHeight="1" x14ac:dyDescent="0.25">
      <c r="B63" s="195" t="s">
        <v>95</v>
      </c>
      <c r="C63" s="194"/>
      <c r="D63" s="30" t="b">
        <v>1</v>
      </c>
      <c r="E63" s="193" t="s">
        <v>96</v>
      </c>
      <c r="F63" s="194"/>
      <c r="G63" s="30" t="b">
        <v>1</v>
      </c>
      <c r="H63" s="35"/>
      <c r="I63" s="36"/>
      <c r="J63" s="37"/>
      <c r="K63" s="195" t="s">
        <v>97</v>
      </c>
      <c r="L63" s="194"/>
      <c r="M63" s="30" t="b">
        <v>1</v>
      </c>
      <c r="N63" s="196" t="s">
        <v>165</v>
      </c>
      <c r="O63" s="194"/>
      <c r="P63" s="30" t="b">
        <v>1</v>
      </c>
    </row>
    <row r="64" spans="2:16" ht="20.100000000000001" customHeight="1" x14ac:dyDescent="0.25">
      <c r="B64" s="195" t="s">
        <v>98</v>
      </c>
      <c r="C64" s="194"/>
      <c r="D64" s="30" t="b">
        <v>0</v>
      </c>
      <c r="E64" s="193" t="s">
        <v>99</v>
      </c>
      <c r="F64" s="194"/>
      <c r="G64" s="30" t="b">
        <v>1</v>
      </c>
      <c r="H64" s="38"/>
      <c r="I64" s="39"/>
      <c r="J64" s="40"/>
      <c r="K64" s="203" t="s">
        <v>100</v>
      </c>
      <c r="L64" s="20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3" t="s">
        <v>163</v>
      </c>
      <c r="F65" s="19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7" t="s">
        <v>106</v>
      </c>
      <c r="C69" s="197"/>
      <c r="D69" s="48"/>
      <c r="E69" s="48"/>
      <c r="F69" s="199" t="s">
        <v>107</v>
      </c>
      <c r="G69" s="201" t="s">
        <v>108</v>
      </c>
      <c r="H69" s="48"/>
      <c r="I69" s="197" t="s">
        <v>109</v>
      </c>
      <c r="J69" s="19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98"/>
      <c r="C70" s="198"/>
      <c r="D70" s="52"/>
      <c r="E70" s="53"/>
      <c r="F70" s="200"/>
      <c r="G70" s="202"/>
      <c r="H70" s="54"/>
      <c r="I70" s="198"/>
      <c r="J70" s="19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-152.30000000000001</v>
      </c>
      <c r="D72" s="115">
        <v>-155.1</v>
      </c>
      <c r="E72" s="74" t="s">
        <v>119</v>
      </c>
      <c r="F72" s="87">
        <v>22.8</v>
      </c>
      <c r="G72" s="111">
        <v>20.2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-134.6</v>
      </c>
      <c r="D73" s="115">
        <v>-140.5</v>
      </c>
      <c r="E73" s="75" t="s">
        <v>123</v>
      </c>
      <c r="F73" s="88">
        <v>31.6</v>
      </c>
      <c r="G73" s="112">
        <v>40.4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-210.2</v>
      </c>
      <c r="D74" s="115">
        <v>-211.7</v>
      </c>
      <c r="E74" s="75" t="s">
        <v>128</v>
      </c>
      <c r="F74" s="92">
        <v>10</v>
      </c>
      <c r="G74" s="1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-111.4</v>
      </c>
      <c r="D75" s="115">
        <v>-113.3</v>
      </c>
      <c r="E75" s="75" t="s">
        <v>133</v>
      </c>
      <c r="F75" s="92">
        <v>50</v>
      </c>
      <c r="G75" s="113">
        <v>50</v>
      </c>
      <c r="H75" s="83"/>
      <c r="I75" s="63" t="s">
        <v>134</v>
      </c>
      <c r="J75" s="31">
        <v>4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27.1</v>
      </c>
      <c r="D76" s="115">
        <v>22.2</v>
      </c>
      <c r="E76" s="75" t="s">
        <v>138</v>
      </c>
      <c r="F76" s="92">
        <v>30</v>
      </c>
      <c r="G76" s="11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32</v>
      </c>
      <c r="D77" s="115">
        <v>26.4</v>
      </c>
      <c r="E77" s="75" t="s">
        <v>143</v>
      </c>
      <c r="F77" s="92">
        <v>150</v>
      </c>
      <c r="G77" s="1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23.1</v>
      </c>
      <c r="D78" s="115">
        <v>18.399999999999999</v>
      </c>
      <c r="E78" s="75" t="s">
        <v>148</v>
      </c>
      <c r="F78" s="89"/>
      <c r="G78" s="1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23.9</v>
      </c>
      <c r="D79" s="115">
        <v>19.100000000000001</v>
      </c>
      <c r="E79" s="74" t="s">
        <v>153</v>
      </c>
      <c r="F79" s="87">
        <v>25.5</v>
      </c>
      <c r="G79" s="111">
        <v>17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3.68E-5</v>
      </c>
      <c r="D80" s="116">
        <v>3.5500000000000002E-5</v>
      </c>
      <c r="E80" s="75" t="s">
        <v>158</v>
      </c>
      <c r="F80" s="88">
        <v>33.5</v>
      </c>
      <c r="G80" s="112">
        <v>57.9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9" t="s">
        <v>162</v>
      </c>
      <c r="C84" s="139"/>
    </row>
    <row r="85" spans="2:16" ht="15" customHeight="1" x14ac:dyDescent="0.25">
      <c r="B85" s="140" t="s">
        <v>185</v>
      </c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2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3"/>
    </row>
    <row r="88" spans="2:16" ht="15" customHeight="1" x14ac:dyDescent="0.25">
      <c r="B88" s="131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3"/>
    </row>
    <row r="89" spans="2:16" ht="15" customHeight="1" x14ac:dyDescent="0.25">
      <c r="B89" s="134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25">
      <c r="B90" s="13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3"/>
    </row>
    <row r="91" spans="2:16" ht="15" customHeight="1" x14ac:dyDescent="0.25"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3"/>
    </row>
    <row r="92" spans="2:16" ht="15" customHeight="1" x14ac:dyDescent="0.2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2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2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25">
      <c r="B95" s="125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2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2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2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2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2025-03-19T04:04:15Z</dcterms:modified>
</cp:coreProperties>
</file>