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<sst xmlns="http://schemas.openxmlformats.org/spreadsheetml/2006/main" count="209" uniqueCount="188">
  <si>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</si>
  <si>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</si>
  <si>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</si>
  <si>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</si>
  <si>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</si>
  <si>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</si>
  <si>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</si>
  <si>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</si>
  <si>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</si>
  <si>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</si>
  <si>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</si>
  <si>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</si>
  <si>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</si>
  <si>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</si>
  <si>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</si>
  <si>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</si>
  <si>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</si>
  <si>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</si>
  <si>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</si>
  <si>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</si>
  <si>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</si>
  <si>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</si>
  <si>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</si>
  <si>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</si>
  <si>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</si>
  <si>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</si>
  <si>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</si>
  <si>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</si>
  <si>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</si>
  <si>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</si>
  <si>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</si>
  <si>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</si>
  <si>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</si>
  <si>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</si>
  <si>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</si>
  <si>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</si>
  <si>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</si>
  <si>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</si>
  <si>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</si>
  <si>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</si>
  <si>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</si>
  <si>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</si>
  <si>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</si>
  <si>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</si>
  <si>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</si>
  <si>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</si>
  <si>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</si>
  <si>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</si>
  <si>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</si>
  <si>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</si>
  <si>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</si>
  <si>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</si>
  <si>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</si>
  <si>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</si>
  <si>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</si>
  <si>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</si>
  <si>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</si>
  <si>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</si>
  <si>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</si>
  <si>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</si>
  <si>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</si>
  <si>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</si>
  <si>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</si>
  <si>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</si>
  <si>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</si>
  <si>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</si>
  <si>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</si>
  <si>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</si>
  <si>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</si>
  <si>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</si>
  <si>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</si>
  <si>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</si>
  <si>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</si>
  <si>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</si>
  <si>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</si>
  <si>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</si>
  <si>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</si>
  <si>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</si>
  <si>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</si>
  <si>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</si>
  <si>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</si>
  <si>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</si>
  <si>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</si>
  <si>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</si>
  <si>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</si>
  <si>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</si>
  <si>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</si>
  <si>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</si>
  <si>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</si>
  <si>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</si>
  <si>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</si>
  <si>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</si>
  <si>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</si>
  <si>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</si>
  <si>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</si>
  <si>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</si>
  <si>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</si>
  <si>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</si>
  <si>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</si>
  <si>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</si>
  <si>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</si>
  <si>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</si>
  <si>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</si>
  <si>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</si>
  <si>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</si>
  <si>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</si>
  <si>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</si>
  <si>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</si>
  <si>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</si>
  <si>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</si>
  <si>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</si>
  <si>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</si>
  <si>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</si>
  <si>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</si>
  <si>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</si>
  <si>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</si>
  <si>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</si>
  <si>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</si>
  <si>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</si>
  <si>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</si>
  <si>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</si>
  <si>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</si>
  <si>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</si>
  <si>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</si>
  <si>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</si>
  <si>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</si>
  <si>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</si>
  <si>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</si>
  <si>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</si>
  <si>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</si>
  <si>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</si>
  <si>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</si>
  <si>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</si>
  <si>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</si>
  <si>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</si>
  <si>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</si>
  <si>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</si>
  <si>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</si>
  <si>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</si>
  <si>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</si>
  <si>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</si>
  <si>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</si>
  <si>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</si>
  <si>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</si>
  <si>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</si>
  <si>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</si>
  <si>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</si>
  <si>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</si>
  <si>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</si>
  <si>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</si>
  <si>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</si>
  <si>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</si>
  <si>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</si>
  <si>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</si>
  <si>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</si>
  <si>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</si>
  <si>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</si>
  <si>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</si>
  <si>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</si>
  <si>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</si>
  <si>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</si>
  <si>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</si>
  <si>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</si>
  <si>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</si>
  <si>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</si>
  <si>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</si>
  <si>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</si>
  <si>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</si>
  <si>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</si>
  <si>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</si>
  <si>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</si>
  <si>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</si>
  <si>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</si>
  <si>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</si>
  <si>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</si>
  <si>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</si>
  <si>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</si>
  <si>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</si>
  <si>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</si>
  <si>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</si>
  <si>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</si>
  <si>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</si>
  <si>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</si>
  <si>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</si>
  <si>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E</t>
    <phoneticPr fontId="3" type="noConversion"/>
  </si>
  <si>
    <t>김부진</t>
    <phoneticPr fontId="3" type="noConversion"/>
  </si>
  <si>
    <t>E</t>
    <phoneticPr fontId="3" type="noConversion"/>
  </si>
  <si>
    <t xml:space="preserve"> [18:40] 갑자기 구름이 몰려와 중단후 대기중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</si>
</sst>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6" sqref="G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87" t="s">
        <v>0</v>
      </c>
      <c r="C2" s="18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88">
        <v>45684</v>
      </c>
      <c r="D3" s="189"/>
      <c r="E3" s="1"/>
      <c r="F3" s="1"/>
      <c r="G3" s="1"/>
      <c r="H3" s="1"/>
      <c r="I3" s="1"/>
      <c r="J3" s="1"/>
      <c r="K3" s="35" t="s">
        <v>2</v>
      </c>
      <c r="L3" s="190">
        <f>(P31-(P32+P33))/P31*100</f>
        <v>1.1415525114155209</v>
      </c>
      <c r="M3" s="190"/>
      <c r="N3" s="35" t="s">
        <v>3</v>
      </c>
      <c r="O3" s="190">
        <f>(P31-P33)/P31*100</f>
        <v>100</v>
      </c>
      <c r="P3" s="190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87" t="s">
        <v>6</v>
      </c>
      <c r="C7" s="18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/>
      <c r="E9" s="127">
        <v>15</v>
      </c>
      <c r="F9" s="127">
        <v>75</v>
      </c>
      <c r="G9" s="124" t="s">
        <v>186</v>
      </c>
      <c r="H9" s="127">
        <v>5.5</v>
      </c>
      <c r="I9" s="124">
        <v>1.8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/>
      <c r="E10" s="127">
        <v>12</v>
      </c>
      <c r="F10" s="127">
        <v>89</v>
      </c>
      <c r="G10" s="124" t="s">
        <v>184</v>
      </c>
      <c r="H10" s="127">
        <v>3.2</v>
      </c>
      <c r="I10" s="130"/>
      <c r="J10" s="12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4">
        <v>8.3333333333333329E-2</v>
      </c>
      <c r="D11" s="215"/>
      <c r="E11" s="215">
        <v>12</v>
      </c>
      <c r="F11" s="215">
        <v>90</v>
      </c>
      <c r="G11" s="216" t="s">
        <v>184</v>
      </c>
      <c r="H11" s="217">
        <v>3.7</v>
      </c>
      <c r="I11" s="218"/>
      <c r="J11" s="219">
        <f>IF(L11, 1, 0) + IF(M11, 2, 0) + IF(N11, 4, 0) + IF(O11, 8, 0) + IF(P11, 16, 0)</f>
        <v>12</v>
      </c>
      <c r="K11" s="81" t="b">
        <v>0</v>
      </c>
      <c r="L11" s="81" t="b">
        <v>0</v>
      </c>
      <c r="M11" s="81" t="b">
        <v>0</v>
      </c>
      <c r="N11" s="81" t="b">
        <v>1</v>
      </c>
      <c r="O11" s="81" t="b">
        <v>1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23.291666666666664</v>
      </c>
      <c r="D12" s="12" t="e">
        <f>AVERAGE(D9:D11)</f>
        <v>#DIV/0!</v>
      </c>
      <c r="E12" s="12">
        <f>AVERAGE(E9:E11)</f>
        <v>13</v>
      </c>
      <c r="F12" s="13">
        <f>AVERAGE(F9:F11)</f>
        <v>84.666666666666671</v>
      </c>
      <c r="G12" s="14"/>
      <c r="H12" s="15">
        <f>AVERAGE(H9:H11)</f>
        <v>4.1333333333333329</v>
      </c>
      <c r="I12" s="16"/>
      <c r="J12" s="17">
        <f>AVERAGE(J9:J11)</f>
        <v>8.3333333333333339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87" t="s">
        <v>25</v>
      </c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178</v>
      </c>
      <c r="G16" s="121"/>
      <c r="H16" s="121"/>
      <c r="I16" s="121"/>
      <c r="J16" s="121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0.70972222222222225</v>
      </c>
      <c r="D17" s="120">
        <v>0.71180555555555547</v>
      </c>
      <c r="E17" s="120">
        <v>0.77083333333333337</v>
      </c>
      <c r="F17" s="133">
        <v>8.7500000000000008E-2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33">
        <v>9.2361111111111116E-2</v>
      </c>
    </row>
    <row r="18" spans="2:16" ht="14.1" customHeight="1" x14ac:dyDescent="0.25">
      <c r="B18" s="24" t="s">
        <v>43</v>
      </c>
      <c r="C18" s="121">
        <v>3644</v>
      </c>
      <c r="D18" s="121">
        <f>C18+1</f>
        <v>3645</v>
      </c>
      <c r="E18" s="121">
        <f t="shared" ref="E18:F18" si="0">D19+1</f>
        <v>3650</v>
      </c>
      <c r="F18" s="121">
        <f t="shared" si="0"/>
        <v>3652</v>
      </c>
      <c r="G18" s="121"/>
      <c r="H18" s="121"/>
      <c r="I18" s="121"/>
      <c r="J18" s="121"/>
      <c r="K18" s="100"/>
      <c r="L18" s="101"/>
      <c r="M18" s="101"/>
      <c r="N18" s="101"/>
      <c r="O18" s="101"/>
      <c r="P18" s="121">
        <f>MAX(C18:O19)+1</f>
        <v>3657</v>
      </c>
    </row>
    <row r="19" spans="2:16" ht="14.1" customHeight="1" thickBot="1" x14ac:dyDescent="0.3">
      <c r="B19" s="9" t="s">
        <v>44</v>
      </c>
      <c r="C19" s="83"/>
      <c r="D19" s="121">
        <v>3649</v>
      </c>
      <c r="E19" s="129">
        <v>3651</v>
      </c>
      <c r="F19" s="129">
        <f>F18+4</f>
        <v>3656</v>
      </c>
      <c r="G19" s="129"/>
      <c r="H19" s="129"/>
      <c r="I19" s="129"/>
      <c r="J19" s="129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1">IF(ISNUMBER(E18),E19-E18+1,"")</f>
        <v>2</v>
      </c>
      <c r="F20" s="89">
        <f t="shared" si="1"/>
        <v>5</v>
      </c>
      <c r="G20" s="89" t="str">
        <f t="shared" si="1"/>
        <v/>
      </c>
      <c r="H20" s="89" t="str">
        <f t="shared" si="1"/>
        <v/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99" t="s">
        <v>46</v>
      </c>
      <c r="C22" s="24" t="s">
        <v>21</v>
      </c>
      <c r="D22" s="24" t="s">
        <v>23</v>
      </c>
      <c r="E22" s="24" t="s">
        <v>47</v>
      </c>
      <c r="F22" s="200" t="s">
        <v>48</v>
      </c>
      <c r="G22" s="200"/>
      <c r="H22" s="200"/>
      <c r="I22" s="200"/>
      <c r="J22" s="24" t="s">
        <v>21</v>
      </c>
      <c r="K22" s="24" t="s">
        <v>23</v>
      </c>
      <c r="L22" s="24" t="s">
        <v>47</v>
      </c>
      <c r="M22" s="200" t="s">
        <v>48</v>
      </c>
      <c r="N22" s="200"/>
      <c r="O22" s="200"/>
      <c r="P22" s="200"/>
    </row>
    <row r="23" spans="2:16" ht="13.5" customHeight="1" x14ac:dyDescent="0.25">
      <c r="B23" s="199"/>
      <c r="C23" s="122"/>
      <c r="D23" s="122"/>
      <c r="E23" s="123" t="s">
        <v>181</v>
      </c>
      <c r="F23" s="198" t="s">
        <v>179</v>
      </c>
      <c r="G23" s="198"/>
      <c r="H23" s="198"/>
      <c r="I23" s="198"/>
      <c r="J23" s="122"/>
      <c r="K23" s="122"/>
      <c r="L23" s="124" t="s">
        <v>50</v>
      </c>
      <c r="M23" s="198" t="s">
        <v>179</v>
      </c>
      <c r="N23" s="198"/>
      <c r="O23" s="198"/>
      <c r="P23" s="198"/>
    </row>
    <row r="24" spans="2:16" ht="13.5" customHeight="1" x14ac:dyDescent="0.25">
      <c r="B24" s="199"/>
      <c r="C24" s="125"/>
      <c r="D24" s="125"/>
      <c r="E24" s="124" t="s">
        <v>177</v>
      </c>
      <c r="F24" s="198" t="s">
        <v>179</v>
      </c>
      <c r="G24" s="198"/>
      <c r="H24" s="198"/>
      <c r="I24" s="198"/>
      <c r="J24" s="125"/>
      <c r="K24" s="125"/>
      <c r="L24" s="124" t="s">
        <v>51</v>
      </c>
      <c r="M24" s="198" t="s">
        <v>179</v>
      </c>
      <c r="N24" s="198"/>
      <c r="O24" s="198"/>
      <c r="P24" s="198"/>
    </row>
    <row r="25" spans="2:16" ht="13.5" customHeight="1" x14ac:dyDescent="0.25">
      <c r="B25" s="199"/>
      <c r="C25" s="125"/>
      <c r="D25" s="125"/>
      <c r="E25" s="124" t="s">
        <v>51</v>
      </c>
      <c r="F25" s="198" t="s">
        <v>179</v>
      </c>
      <c r="G25" s="198"/>
      <c r="H25" s="198"/>
      <c r="I25" s="198"/>
      <c r="J25" s="125"/>
      <c r="K25" s="125"/>
      <c r="L25" s="124" t="s">
        <v>180</v>
      </c>
      <c r="M25" s="198" t="s">
        <v>179</v>
      </c>
      <c r="N25" s="198"/>
      <c r="O25" s="198"/>
      <c r="P25" s="198"/>
    </row>
    <row r="26" spans="2:16" ht="13.5" customHeight="1" x14ac:dyDescent="0.25">
      <c r="B26" s="199"/>
      <c r="C26" s="125"/>
      <c r="D26" s="125"/>
      <c r="E26" s="124" t="s">
        <v>50</v>
      </c>
      <c r="F26" s="198" t="s">
        <v>179</v>
      </c>
      <c r="G26" s="198"/>
      <c r="H26" s="198"/>
      <c r="I26" s="198"/>
      <c r="J26" s="125"/>
      <c r="K26" s="125"/>
      <c r="L26" s="124" t="s">
        <v>49</v>
      </c>
      <c r="M26" s="198" t="s">
        <v>179</v>
      </c>
      <c r="N26" s="198"/>
      <c r="O26" s="198"/>
      <c r="P26" s="198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87" t="s">
        <v>52</v>
      </c>
      <c r="C28" s="187"/>
      <c r="D28" s="18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/>
      <c r="O30" s="112">
        <v>0.15486111111111112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7"/>
      <c r="D31" s="132">
        <v>0.23819444444444446</v>
      </c>
      <c r="E31" s="132">
        <v>6.25E-2</v>
      </c>
      <c r="F31" s="131"/>
      <c r="G31" s="131"/>
      <c r="H31" s="131"/>
      <c r="I31" s="131"/>
      <c r="J31" s="131"/>
      <c r="K31" s="131">
        <v>3.472222222222222E-3</v>
      </c>
      <c r="L31" s="131"/>
      <c r="M31" s="131"/>
      <c r="N31" s="131"/>
      <c r="O31" s="118"/>
      <c r="P31" s="94">
        <f>SUM(C31:N31)</f>
        <v>0.3041666666666667</v>
      </c>
    </row>
    <row r="32" spans="2:16" ht="14.1" customHeight="1" x14ac:dyDescent="0.25">
      <c r="B32" s="25" t="s">
        <v>67</v>
      </c>
      <c r="C32" s="114"/>
      <c r="D32" s="115">
        <v>0.23819444444444446</v>
      </c>
      <c r="E32" s="115">
        <v>6.25E-2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0.30069444444444449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3.472222222222222E-3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3.4722222222222099E-3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3" t="s">
        <v>69</v>
      </c>
      <c r="C36" s="186"/>
      <c r="D36" s="186"/>
      <c r="E36" s="186"/>
      <c r="F36" s="186"/>
      <c r="G36" s="186"/>
      <c r="H36" s="186"/>
      <c r="I36" s="182"/>
      <c r="J36" s="182"/>
      <c r="K36" s="182"/>
      <c r="L36" s="182"/>
      <c r="M36" s="182"/>
      <c r="N36" s="182"/>
      <c r="O36" s="182"/>
      <c r="P36" s="182"/>
    </row>
    <row r="37" spans="2:16" ht="18" customHeight="1" x14ac:dyDescent="0.25">
      <c r="B37" s="184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2:16" ht="18" customHeight="1" x14ac:dyDescent="0.25">
      <c r="B38" s="184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</row>
    <row r="39" spans="2:16" ht="18" customHeight="1" x14ac:dyDescent="0.25">
      <c r="B39" s="184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</row>
    <row r="40" spans="2:16" ht="18" customHeight="1" x14ac:dyDescent="0.25">
      <c r="B40" s="184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2:16" ht="18" customHeight="1" x14ac:dyDescent="0.25">
      <c r="B41" s="185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70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211" t="s">
        <v>187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3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81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168</v>
      </c>
      <c r="C53" s="166"/>
      <c r="D53" s="105"/>
      <c r="E53" s="105"/>
      <c r="F53" s="105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167</v>
      </c>
      <c r="C54" s="168"/>
      <c r="D54" s="168"/>
      <c r="E54" s="168"/>
      <c r="F54" s="105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71</v>
      </c>
      <c r="C56" s="14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47" t="s">
        <v>72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73</v>
      </c>
      <c r="O57" s="148"/>
      <c r="P57" s="151"/>
    </row>
    <row r="58" spans="2:16" ht="17.100000000000001" customHeight="1" x14ac:dyDescent="0.25">
      <c r="B58" s="152" t="s">
        <v>74</v>
      </c>
      <c r="C58" s="153"/>
      <c r="D58" s="154"/>
      <c r="E58" s="152" t="s">
        <v>75</v>
      </c>
      <c r="F58" s="153"/>
      <c r="G58" s="154"/>
      <c r="H58" s="153" t="s">
        <v>76</v>
      </c>
      <c r="I58" s="153"/>
      <c r="J58" s="153"/>
      <c r="K58" s="155" t="s">
        <v>77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78</v>
      </c>
      <c r="C59" s="135"/>
      <c r="D59" s="32" t="b">
        <v>1</v>
      </c>
      <c r="E59" s="134" t="s">
        <v>79</v>
      </c>
      <c r="F59" s="135"/>
      <c r="G59" s="32" t="b">
        <v>1</v>
      </c>
      <c r="H59" s="142" t="s">
        <v>80</v>
      </c>
      <c r="I59" s="135"/>
      <c r="J59" s="32" t="b">
        <v>1</v>
      </c>
      <c r="K59" s="142" t="s">
        <v>81</v>
      </c>
      <c r="L59" s="135"/>
      <c r="M59" s="32" t="b">
        <v>1</v>
      </c>
      <c r="N59" s="143" t="s">
        <v>82</v>
      </c>
      <c r="O59" s="135"/>
      <c r="P59" s="32" t="b">
        <v>1</v>
      </c>
    </row>
    <row r="60" spans="2:16" ht="20.100000000000001" customHeight="1" x14ac:dyDescent="0.25">
      <c r="B60" s="134" t="s">
        <v>83</v>
      </c>
      <c r="C60" s="135"/>
      <c r="D60" s="32" t="b">
        <v>1</v>
      </c>
      <c r="E60" s="134" t="s">
        <v>84</v>
      </c>
      <c r="F60" s="135"/>
      <c r="G60" s="32" t="b">
        <v>1</v>
      </c>
      <c r="H60" s="142" t="s">
        <v>85</v>
      </c>
      <c r="I60" s="135"/>
      <c r="J60" s="32" t="b">
        <v>1</v>
      </c>
      <c r="K60" s="142" t="s">
        <v>86</v>
      </c>
      <c r="L60" s="135"/>
      <c r="M60" s="32" t="b">
        <v>1</v>
      </c>
      <c r="N60" s="143" t="s">
        <v>87</v>
      </c>
      <c r="O60" s="135"/>
      <c r="P60" s="32" t="b">
        <v>1</v>
      </c>
    </row>
    <row r="61" spans="2:16" ht="20.100000000000001" customHeight="1" x14ac:dyDescent="0.25">
      <c r="B61" s="134" t="s">
        <v>88</v>
      </c>
      <c r="C61" s="135"/>
      <c r="D61" s="32" t="b">
        <v>1</v>
      </c>
      <c r="E61" s="134" t="s">
        <v>89</v>
      </c>
      <c r="F61" s="135"/>
      <c r="G61" s="32" t="b">
        <v>1</v>
      </c>
      <c r="H61" s="142" t="s">
        <v>90</v>
      </c>
      <c r="I61" s="135"/>
      <c r="J61" s="32" t="b">
        <v>1</v>
      </c>
      <c r="K61" s="142" t="s">
        <v>91</v>
      </c>
      <c r="L61" s="135"/>
      <c r="M61" s="32" t="b">
        <v>1</v>
      </c>
      <c r="N61" s="143" t="s">
        <v>92</v>
      </c>
      <c r="O61" s="135"/>
      <c r="P61" s="32" t="b">
        <v>1</v>
      </c>
    </row>
    <row r="62" spans="2:16" ht="20.100000000000001" customHeight="1" x14ac:dyDescent="0.25">
      <c r="B62" s="142" t="s">
        <v>90</v>
      </c>
      <c r="C62" s="135"/>
      <c r="D62" s="32" t="b">
        <v>1</v>
      </c>
      <c r="E62" s="134" t="s">
        <v>93</v>
      </c>
      <c r="F62" s="135"/>
      <c r="G62" s="32" t="b">
        <v>1</v>
      </c>
      <c r="H62" s="142" t="s">
        <v>94</v>
      </c>
      <c r="I62" s="135"/>
      <c r="J62" s="32" t="b">
        <v>0</v>
      </c>
      <c r="K62" s="142" t="s">
        <v>95</v>
      </c>
      <c r="L62" s="135"/>
      <c r="M62" s="32" t="b">
        <v>1</v>
      </c>
      <c r="N62" s="143" t="s">
        <v>85</v>
      </c>
      <c r="O62" s="135"/>
      <c r="P62" s="32" t="b">
        <v>1</v>
      </c>
    </row>
    <row r="63" spans="2:16" ht="20.100000000000001" customHeight="1" x14ac:dyDescent="0.25">
      <c r="B63" s="142" t="s">
        <v>96</v>
      </c>
      <c r="C63" s="135"/>
      <c r="D63" s="32" t="b">
        <v>1</v>
      </c>
      <c r="E63" s="134" t="s">
        <v>97</v>
      </c>
      <c r="F63" s="135"/>
      <c r="G63" s="32" t="b">
        <v>1</v>
      </c>
      <c r="H63" s="37"/>
      <c r="I63" s="38"/>
      <c r="J63" s="39"/>
      <c r="K63" s="142" t="s">
        <v>98</v>
      </c>
      <c r="L63" s="135"/>
      <c r="M63" s="32" t="b">
        <v>1</v>
      </c>
      <c r="N63" s="143" t="s">
        <v>166</v>
      </c>
      <c r="O63" s="135"/>
      <c r="P63" s="32" t="b">
        <v>1</v>
      </c>
    </row>
    <row r="64" spans="2:16" ht="20.100000000000001" customHeight="1" x14ac:dyDescent="0.25">
      <c r="B64" s="142" t="s">
        <v>99</v>
      </c>
      <c r="C64" s="135"/>
      <c r="D64" s="32" t="b">
        <v>0</v>
      </c>
      <c r="E64" s="134" t="s">
        <v>100</v>
      </c>
      <c r="F64" s="135"/>
      <c r="G64" s="32" t="b">
        <v>1</v>
      </c>
      <c r="H64" s="40"/>
      <c r="I64" s="41"/>
      <c r="J64" s="42"/>
      <c r="K64" s="144" t="s">
        <v>101</v>
      </c>
      <c r="L64" s="145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4" t="s">
        <v>164</v>
      </c>
      <c r="F65" s="135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36" t="s">
        <v>107</v>
      </c>
      <c r="C69" s="136"/>
      <c r="D69" s="50"/>
      <c r="E69" s="50"/>
      <c r="F69" s="138" t="s">
        <v>108</v>
      </c>
      <c r="G69" s="140" t="s">
        <v>109</v>
      </c>
      <c r="H69" s="50"/>
      <c r="I69" s="136" t="s">
        <v>110</v>
      </c>
      <c r="J69" s="136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37"/>
      <c r="C70" s="137"/>
      <c r="D70" s="54"/>
      <c r="E70" s="55"/>
      <c r="F70" s="139"/>
      <c r="G70" s="141"/>
      <c r="H70" s="56"/>
      <c r="I70" s="137"/>
      <c r="J70" s="137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-152.53899999999999</v>
      </c>
      <c r="D72" s="224">
        <v>-153.82499999999999</v>
      </c>
      <c r="E72" s="76" t="s">
        <v>120</v>
      </c>
      <c r="F72" s="90">
        <v>22</v>
      </c>
      <c r="G72" s="220">
        <v>19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-136.62899999999999</v>
      </c>
      <c r="D73" s="224">
        <v>-138.499</v>
      </c>
      <c r="E73" s="77" t="s">
        <v>124</v>
      </c>
      <c r="F73" s="91">
        <v>37</v>
      </c>
      <c r="G73" s="221">
        <v>41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-210.422</v>
      </c>
      <c r="D74" s="224">
        <v>-211.011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-111.72499999999999</v>
      </c>
      <c r="D75" s="224">
        <v>-112.693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27.707000000000001</v>
      </c>
      <c r="D76" s="224">
        <v>24.782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32.116</v>
      </c>
      <c r="D77" s="224">
        <v>29.177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23.827999999999999</v>
      </c>
      <c r="D78" s="224">
        <v>20.866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24.654</v>
      </c>
      <c r="D79" s="224">
        <v>21.678000000000001</v>
      </c>
      <c r="E79" s="76" t="s">
        <v>154</v>
      </c>
      <c r="F79" s="90">
        <v>21</v>
      </c>
      <c r="G79" s="220">
        <v>18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3.3200000000000001E-5</v>
      </c>
      <c r="D80" s="225">
        <v>3.3099999999999998E-5</v>
      </c>
      <c r="E80" s="77" t="s">
        <v>159</v>
      </c>
      <c r="F80" s="91">
        <v>45</v>
      </c>
      <c r="G80" s="221">
        <v>53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91" t="s">
        <v>163</v>
      </c>
      <c r="C84" s="191"/>
    </row>
    <row r="85" spans="2:16" ht="15" customHeight="1" x14ac:dyDescent="0.25">
      <c r="B85" s="192" t="s">
        <v>183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195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7"/>
    </row>
    <row r="87" spans="2:16" ht="15" customHeight="1" x14ac:dyDescent="0.25">
      <c r="B87" s="195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7"/>
    </row>
    <row r="88" spans="2:16" ht="15" customHeight="1" x14ac:dyDescent="0.25"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7"/>
    </row>
    <row r="89" spans="2:16" ht="15" customHeight="1" x14ac:dyDescent="0.25">
      <c r="B89" s="207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3"/>
    </row>
    <row r="90" spans="2:16" ht="15" customHeight="1" x14ac:dyDescent="0.25"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</row>
    <row r="91" spans="2:16" ht="15" customHeight="1" x14ac:dyDescent="0.25"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10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2025-01-28T02:22:16Z</dcterms:modified>
</cp:coreProperties>
</file>