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G18" i="1" l="1"/>
  <c r="H18" i="1" l="1"/>
  <c r="H19" i="1" s="1"/>
  <c r="P18" i="1" s="1"/>
  <c r="F18" i="1"/>
  <c r="E18" i="1" l="1"/>
  <c r="D18" i="1" l="1"/>
  <c r="C23" i="1" s="1"/>
  <c r="D23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<sst xmlns="http://schemas.openxmlformats.org/spreadsheetml/2006/main" count="212" uniqueCount="195">
  <si>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</si>
  <si>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</si>
  <si>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</si>
  <si>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</si>
  <si>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</si>
  <si>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</si>
  <si>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</si>
  <si>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</si>
  <si>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</si>
  <si>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</si>
  <si>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</si>
  <si>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</si>
  <si>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</si>
  <si>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</si>
  <si>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</si>
  <si>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</si>
  <si>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</si>
  <si>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</si>
  <si>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</si>
  <si>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</si>
  <si>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</si>
  <si>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</si>
  <si>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</si>
  <si>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</si>
  <si>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</si>
  <si>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</si>
  <si>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</si>
  <si>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</si>
  <si>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</si>
  <si>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</si>
  <si>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</si>
  <si>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</si>
  <si>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</si>
  <si>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</si>
  <si>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</si>
  <si>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</si>
  <si>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</si>
  <si>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</si>
  <si>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</si>
  <si>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</si>
  <si>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</si>
  <si>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</si>
  <si>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</si>
  <si>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</si>
  <si>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</si>
  <si>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</si>
  <si>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</si>
  <si>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</si>
  <si>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</si>
  <si>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</si>
  <si>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</si>
  <si>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</si>
  <si>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</si>
  <si>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</si>
  <si>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</si>
  <si>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</si>
  <si>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</si>
  <si>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</si>
  <si>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</si>
  <si>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</si>
  <si>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</si>
  <si>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</si>
  <si>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</si>
  <si>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</si>
  <si>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</si>
  <si>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</si>
  <si>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</si>
  <si>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</si>
  <si>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</si>
  <si>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</si>
  <si>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</si>
  <si>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</si>
  <si>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</si>
  <si>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</si>
  <si>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</si>
  <si>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</si>
  <si>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</si>
  <si>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</si>
  <si>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</si>
  <si>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</si>
  <si>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</si>
  <si>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</si>
  <si>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</si>
  <si>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</si>
  <si>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</si>
  <si>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</si>
  <si>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</si>
  <si>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</si>
  <si>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</si>
  <si>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</si>
  <si>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</si>
  <si>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</si>
  <si>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</si>
  <si>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</si>
  <si>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</si>
  <si>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</si>
  <si>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</si>
  <si>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</si>
  <si>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</si>
  <si>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</si>
  <si>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</si>
  <si>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</si>
  <si>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</si>
  <si>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</si>
  <si>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</si>
  <si>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</si>
  <si>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</si>
  <si>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</si>
  <si>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</si>
  <si>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</si>
  <si>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</si>
  <si>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</si>
  <si>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</si>
  <si>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</si>
  <si>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</si>
  <si>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</si>
  <si>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</si>
  <si>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</si>
  <si>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</si>
  <si>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</si>
  <si>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</si>
  <si>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</si>
  <si>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</si>
  <si>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</si>
  <si>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</si>
  <si>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</si>
  <si>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</si>
  <si>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</si>
  <si>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</si>
  <si>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</si>
  <si>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</si>
  <si>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</si>
  <si>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</si>
  <si>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</si>
  <si>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</si>
  <si>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</si>
  <si>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</si>
  <si>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</si>
  <si>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</si>
  <si>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</si>
  <si>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</si>
  <si>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</si>
  <si>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</si>
  <si>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</si>
  <si>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</si>
  <si>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</si>
  <si>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</si>
  <si>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</si>
  <si>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</si>
  <si>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</si>
  <si>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</si>
  <si>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</si>
  <si>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</si>
  <si>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</si>
  <si>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</si>
  <si>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</si>
  <si>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</si>
  <si>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</si>
  <si>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</si>
  <si>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</si>
  <si>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</si>
  <si>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</si>
  <si>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</si>
  <si>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</si>
  <si>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</si>
  <si>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</si>
  <si>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</si>
  <si>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</si>
  <si>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</si>
  <si>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</si>
  <si>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</si>
  <si>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</si>
  <si>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</si>
  <si>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</si>
  <si>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</si>
  <si>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</si>
  <si>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</si>
  <si>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</si>
  <si>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</si>
  <si>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</si>
  <si>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</si>
  <si>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</si>
  <si>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</si>
  <si>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SITE-MMA</t>
    <phoneticPr fontId="3" type="noConversion"/>
  </si>
  <si>
    <t xml:space="preserve">1) 방풍막 연결 </t>
    <phoneticPr fontId="3" type="noConversion"/>
  </si>
  <si>
    <t>현대섭</t>
    <phoneticPr fontId="3" type="noConversion"/>
  </si>
  <si>
    <t>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</si>
  <si>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</si>
  <si>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</si>
  <si>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20s/28k 35s/32k 50s/28k</t>
    <phoneticPr fontId="3" type="noConversion"/>
  </si>
  <si>
    <t xml:space="preserve"> 20s/15k 35s/18k 50s/17k</t>
    <phoneticPr fontId="3" type="noConversion"/>
  </si>
  <si>
    <t>E</t>
    <phoneticPr fontId="3" type="noConversion"/>
  </si>
  <si>
    <t>SW</t>
    <phoneticPr fontId="3" type="noConversion"/>
  </si>
  <si>
    <t>M_000488:MK</t>
    <phoneticPr fontId="3" type="noConversion"/>
  </si>
  <si>
    <t>M_000489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</si>
</sst>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" zoomScale="140" zoomScaleNormal="140" workbookViewId="0">
      <selection activeCell="F13" sqref="F13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9">
        <v>45667</v>
      </c>
      <c r="D3" s="160"/>
      <c r="E3" s="1"/>
      <c r="F3" s="1"/>
      <c r="G3" s="1"/>
      <c r="H3" s="1"/>
      <c r="I3" s="1"/>
      <c r="J3" s="1"/>
      <c r="K3" s="35" t="s">
        <v>2</v>
      </c>
      <c r="L3" s="161">
        <f>(P31-(P32+P33))/P31*100</f>
        <v>100</v>
      </c>
      <c r="M3" s="161"/>
      <c r="N3" s="35" t="s">
        <v>3</v>
      </c>
      <c r="O3" s="161">
        <f>(P31-P33)/P31*100</f>
        <v>100</v>
      </c>
      <c r="P3" s="161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3">
        <v>0.79166666666666663</v>
      </c>
      <c r="D9" s="129">
        <v>1.6</v>
      </c>
      <c r="E9" s="129">
        <v>20</v>
      </c>
      <c r="F9" s="129">
        <v>31</v>
      </c>
      <c r="G9" s="128" t="s">
        <v>191</v>
      </c>
      <c r="H9" s="129">
        <v>1.4</v>
      </c>
      <c r="I9" s="128">
        <v>90</v>
      </c>
      <c r="J9" s="13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2">
        <v>0.91666666666666663</v>
      </c>
      <c r="D10" s="129">
        <v>1.7</v>
      </c>
      <c r="E10" s="129">
        <v>15.8</v>
      </c>
      <c r="F10" s="129">
        <v>53</v>
      </c>
      <c r="G10" s="128" t="s">
        <v>192</v>
      </c>
      <c r="H10" s="129">
        <v>2.5</v>
      </c>
      <c r="I10" s="133"/>
      <c r="J10" s="13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5">
        <v>8.3333333333333329E-2</v>
      </c>
      <c r="D11" s="136">
        <v>1.9</v>
      </c>
      <c r="E11" s="136">
        <v>13.2</v>
      </c>
      <c r="F11" s="136">
        <v>72</v>
      </c>
      <c r="G11" s="128" t="s">
        <v>186</v>
      </c>
      <c r="H11" s="129">
        <v>1.7</v>
      </c>
      <c r="I11" s="137"/>
      <c r="J11" s="130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23.291666666666664</v>
      </c>
      <c r="D12" s="12">
        <f>AVERAGE(D9:D11)</f>
        <v>1.7333333333333332</v>
      </c>
      <c r="E12" s="12">
        <f>AVERAGE(E9:E11)</f>
        <v>16.333333333333332</v>
      </c>
      <c r="F12" s="13">
        <f>AVERAGE(F9:F11)</f>
        <v>52</v>
      </c>
      <c r="G12" s="14"/>
      <c r="H12" s="15">
        <f>AVERAGE(H9:H11)</f>
        <v>1.8666666666666665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2" t="s">
        <v>176</v>
      </c>
      <c r="D16" s="124" t="s">
        <v>178</v>
      </c>
      <c r="E16" s="124" t="s">
        <v>182</v>
      </c>
      <c r="F16" s="124" t="s">
        <v>183</v>
      </c>
      <c r="G16" s="124" t="s">
        <v>182</v>
      </c>
      <c r="H16" s="124" t="s">
        <v>178</v>
      </c>
      <c r="I16" s="100"/>
      <c r="J16" s="100"/>
      <c r="K16" s="100"/>
      <c r="L16" s="100"/>
      <c r="M16" s="100"/>
      <c r="N16" s="100"/>
      <c r="O16" s="100"/>
      <c r="P16" s="124" t="s">
        <v>41</v>
      </c>
    </row>
    <row r="17" spans="2:16" ht="14.1" customHeight="1" x14ac:dyDescent="0.25">
      <c r="B17" s="24" t="s">
        <v>42</v>
      </c>
      <c r="C17" s="123">
        <v>0.73263888888888884</v>
      </c>
      <c r="D17" s="123">
        <v>0.73263888888888884</v>
      </c>
      <c r="E17" s="123">
        <v>0.78125</v>
      </c>
      <c r="F17" s="123">
        <v>0.80486111111111114</v>
      </c>
      <c r="G17" s="123">
        <v>9.6527777777777768E-2</v>
      </c>
      <c r="H17" s="123">
        <v>0.12013888888888889</v>
      </c>
      <c r="I17" s="101"/>
      <c r="J17" s="101"/>
      <c r="K17" s="101"/>
      <c r="L17" s="101"/>
      <c r="M17" s="101"/>
      <c r="N17" s="101"/>
      <c r="O17" s="101"/>
      <c r="P17" s="123">
        <v>0.125</v>
      </c>
    </row>
    <row r="18" spans="2:16" ht="14.1" customHeight="1" x14ac:dyDescent="0.25">
      <c r="B18" s="24" t="s">
        <v>43</v>
      </c>
      <c r="C18" s="124">
        <v>325</v>
      </c>
      <c r="D18" s="124">
        <f>C18+1</f>
        <v>326</v>
      </c>
      <c r="E18" s="124">
        <f t="shared" ref="E18" si="0">D19+1</f>
        <v>337</v>
      </c>
      <c r="F18" s="124">
        <f>E19+1</f>
        <v>352</v>
      </c>
      <c r="G18" s="124">
        <f>F19+1</f>
        <v>485</v>
      </c>
      <c r="H18" s="124">
        <f>G19+1</f>
        <v>499</v>
      </c>
      <c r="I18" s="100"/>
      <c r="J18" s="100"/>
      <c r="K18" s="100"/>
      <c r="L18" s="101"/>
      <c r="M18" s="101"/>
      <c r="N18" s="101"/>
      <c r="O18" s="101"/>
      <c r="P18" s="124">
        <f>H19+1</f>
        <v>504</v>
      </c>
    </row>
    <row r="19" spans="2:16" ht="14.1" customHeight="1" thickBot="1" x14ac:dyDescent="0.3">
      <c r="B19" s="9" t="s">
        <v>44</v>
      </c>
      <c r="C19" s="83"/>
      <c r="D19" s="124">
        <v>336</v>
      </c>
      <c r="E19" s="131">
        <v>351</v>
      </c>
      <c r="F19" s="131">
        <v>484</v>
      </c>
      <c r="G19" s="131">
        <v>498</v>
      </c>
      <c r="H19" s="131">
        <f>H18+4</f>
        <v>503</v>
      </c>
      <c r="I19" s="106"/>
      <c r="J19" s="106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15</v>
      </c>
      <c r="F20" s="89">
        <f t="shared" si="1"/>
        <v>133</v>
      </c>
      <c r="G20" s="89">
        <f t="shared" si="1"/>
        <v>14</v>
      </c>
      <c r="H20" s="89">
        <f t="shared" si="1"/>
        <v>5</v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7" t="s">
        <v>46</v>
      </c>
      <c r="C22" s="24" t="s">
        <v>21</v>
      </c>
      <c r="D22" s="24" t="s">
        <v>23</v>
      </c>
      <c r="E22" s="24" t="s">
        <v>47</v>
      </c>
      <c r="F22" s="168" t="s">
        <v>48</v>
      </c>
      <c r="G22" s="168"/>
      <c r="H22" s="168"/>
      <c r="I22" s="168"/>
      <c r="J22" s="24" t="s">
        <v>21</v>
      </c>
      <c r="K22" s="24" t="s">
        <v>23</v>
      </c>
      <c r="L22" s="24" t="s">
        <v>47</v>
      </c>
      <c r="M22" s="168" t="s">
        <v>48</v>
      </c>
      <c r="N22" s="168"/>
      <c r="O22" s="168"/>
      <c r="P22" s="168"/>
    </row>
    <row r="23" spans="2:16" ht="13.5" customHeight="1" x14ac:dyDescent="0.25">
      <c r="B23" s="167"/>
      <c r="C23" s="125">
        <f>D18+5</f>
        <v>331</v>
      </c>
      <c r="D23" s="125">
        <f>C23+2</f>
        <v>333</v>
      </c>
      <c r="E23" s="126" t="s">
        <v>181</v>
      </c>
      <c r="F23" s="166" t="s">
        <v>189</v>
      </c>
      <c r="G23" s="166"/>
      <c r="H23" s="166"/>
      <c r="I23" s="166"/>
      <c r="J23" s="134"/>
      <c r="K23" s="134"/>
      <c r="L23" s="128" t="s">
        <v>50</v>
      </c>
      <c r="M23" s="166" t="s">
        <v>187</v>
      </c>
      <c r="N23" s="166"/>
      <c r="O23" s="166"/>
      <c r="P23" s="166"/>
    </row>
    <row r="24" spans="2:16" ht="13.5" customHeight="1" x14ac:dyDescent="0.25">
      <c r="B24" s="167"/>
      <c r="C24" s="127"/>
      <c r="D24" s="127"/>
      <c r="E24" s="128" t="s">
        <v>177</v>
      </c>
      <c r="F24" s="166" t="s">
        <v>179</v>
      </c>
      <c r="G24" s="166"/>
      <c r="H24" s="166"/>
      <c r="I24" s="166"/>
      <c r="J24" s="134"/>
      <c r="K24" s="134"/>
      <c r="L24" s="128" t="s">
        <v>51</v>
      </c>
      <c r="M24" s="166" t="s">
        <v>179</v>
      </c>
      <c r="N24" s="166"/>
      <c r="O24" s="166"/>
      <c r="P24" s="166"/>
    </row>
    <row r="25" spans="2:16" ht="13.5" customHeight="1" x14ac:dyDescent="0.25">
      <c r="B25" s="167"/>
      <c r="C25" s="127">
        <f>D23+1</f>
        <v>334</v>
      </c>
      <c r="D25" s="127">
        <f>C25+2</f>
        <v>336</v>
      </c>
      <c r="E25" s="128" t="s">
        <v>51</v>
      </c>
      <c r="F25" s="166" t="s">
        <v>190</v>
      </c>
      <c r="G25" s="166"/>
      <c r="H25" s="166"/>
      <c r="I25" s="166"/>
      <c r="J25" s="134"/>
      <c r="K25" s="134"/>
      <c r="L25" s="128" t="s">
        <v>180</v>
      </c>
      <c r="M25" s="166" t="s">
        <v>188</v>
      </c>
      <c r="N25" s="166"/>
      <c r="O25" s="166"/>
      <c r="P25" s="166"/>
    </row>
    <row r="26" spans="2:16" ht="13.5" customHeight="1" x14ac:dyDescent="0.25">
      <c r="B26" s="167"/>
      <c r="C26" s="127"/>
      <c r="D26" s="127"/>
      <c r="E26" s="128" t="s">
        <v>50</v>
      </c>
      <c r="F26" s="166" t="s">
        <v>179</v>
      </c>
      <c r="G26" s="166"/>
      <c r="H26" s="166"/>
      <c r="I26" s="166"/>
      <c r="J26" s="134"/>
      <c r="K26" s="134"/>
      <c r="L26" s="128" t="s">
        <v>49</v>
      </c>
      <c r="M26" s="166" t="s">
        <v>179</v>
      </c>
      <c r="N26" s="166"/>
      <c r="O26" s="166"/>
      <c r="P26" s="166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8" t="s">
        <v>52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0.27777777777777779</v>
      </c>
      <c r="N30" s="110"/>
      <c r="O30" s="110"/>
      <c r="P30" s="94">
        <f>SUM(C30:J30,L30:N30)</f>
        <v>0.27777777777777779</v>
      </c>
    </row>
    <row r="31" spans="2:16" ht="14.1" customHeight="1" x14ac:dyDescent="0.25">
      <c r="B31" s="25" t="s">
        <v>171</v>
      </c>
      <c r="C31" s="112"/>
      <c r="D31" s="114"/>
      <c r="E31" s="114"/>
      <c r="F31" s="138">
        <v>0.29166666666666669</v>
      </c>
      <c r="G31" s="114"/>
      <c r="H31" s="114"/>
      <c r="I31" s="114"/>
      <c r="J31" s="114"/>
      <c r="K31" s="138">
        <v>4.1666666666666664E-2</v>
      </c>
      <c r="L31" s="114"/>
      <c r="M31" s="114"/>
      <c r="N31" s="114"/>
      <c r="O31" s="115"/>
      <c r="P31" s="94">
        <f>SUM(C31:N31)</f>
        <v>0.33333333333333337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21"/>
      <c r="H32" s="121"/>
      <c r="I32" s="121"/>
      <c r="J32" s="121"/>
      <c r="K32" s="121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0.29166666666666669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0.33333333333333337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3" t="s">
        <v>69</v>
      </c>
      <c r="C36" s="169" t="s">
        <v>193</v>
      </c>
      <c r="D36" s="169"/>
      <c r="E36" s="169" t="s">
        <v>194</v>
      </c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</row>
    <row r="37" spans="2:16" ht="18" customHeight="1" x14ac:dyDescent="0.25">
      <c r="B37" s="184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</row>
    <row r="38" spans="2:16" ht="18" customHeight="1" x14ac:dyDescent="0.25">
      <c r="B38" s="184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2:16" ht="18" customHeight="1" x14ac:dyDescent="0.25">
      <c r="B39" s="184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</row>
    <row r="40" spans="2:16" ht="18" customHeight="1" x14ac:dyDescent="0.25">
      <c r="B40" s="184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</row>
    <row r="41" spans="2:16" ht="18" customHeight="1" x14ac:dyDescent="0.25">
      <c r="B41" s="185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70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5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1"/>
    </row>
    <row r="49" spans="2:16" ht="14.1" customHeight="1" x14ac:dyDescent="0.25">
      <c r="B49" s="179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1"/>
    </row>
    <row r="50" spans="2:16" ht="14.1" customHeight="1" x14ac:dyDescent="0.25">
      <c r="B50" s="179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1"/>
    </row>
    <row r="51" spans="2:16" ht="14.1" customHeight="1" x14ac:dyDescent="0.25">
      <c r="B51" s="179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1"/>
    </row>
    <row r="52" spans="2:16" ht="14.1" customHeight="1" thickBot="1" x14ac:dyDescent="0.3">
      <c r="B52" s="199"/>
      <c r="C52" s="200"/>
      <c r="D52" s="180"/>
      <c r="E52" s="180"/>
      <c r="F52" s="180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168</v>
      </c>
      <c r="C53" s="203"/>
      <c r="D53" s="108">
        <v>1.23</v>
      </c>
      <c r="E53" s="105">
        <v>1.43</v>
      </c>
      <c r="F53" s="105">
        <v>1.71</v>
      </c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167</v>
      </c>
      <c r="C54" s="205"/>
      <c r="D54" s="205"/>
      <c r="E54" s="205"/>
      <c r="F54" s="105"/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71</v>
      </c>
      <c r="C56" s="18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7" t="s">
        <v>72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73</v>
      </c>
      <c r="O57" s="188"/>
      <c r="P57" s="191"/>
    </row>
    <row r="58" spans="2:16" ht="17.100000000000001" customHeight="1" x14ac:dyDescent="0.25">
      <c r="B58" s="192" t="s">
        <v>74</v>
      </c>
      <c r="C58" s="193"/>
      <c r="D58" s="194"/>
      <c r="E58" s="192" t="s">
        <v>75</v>
      </c>
      <c r="F58" s="193"/>
      <c r="G58" s="194"/>
      <c r="H58" s="193" t="s">
        <v>76</v>
      </c>
      <c r="I58" s="193"/>
      <c r="J58" s="193"/>
      <c r="K58" s="195" t="s">
        <v>77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78</v>
      </c>
      <c r="C59" s="213"/>
      <c r="D59" s="32" t="b">
        <v>1</v>
      </c>
      <c r="E59" s="212" t="s">
        <v>79</v>
      </c>
      <c r="F59" s="213"/>
      <c r="G59" s="32" t="b">
        <v>1</v>
      </c>
      <c r="H59" s="214" t="s">
        <v>80</v>
      </c>
      <c r="I59" s="213"/>
      <c r="J59" s="32" t="b">
        <v>1</v>
      </c>
      <c r="K59" s="214" t="s">
        <v>81</v>
      </c>
      <c r="L59" s="213"/>
      <c r="M59" s="32" t="b">
        <v>1</v>
      </c>
      <c r="N59" s="215" t="s">
        <v>82</v>
      </c>
      <c r="O59" s="213"/>
      <c r="P59" s="32" t="b">
        <v>1</v>
      </c>
    </row>
    <row r="60" spans="2:16" ht="20.100000000000001" customHeight="1" x14ac:dyDescent="0.25">
      <c r="B60" s="212" t="s">
        <v>83</v>
      </c>
      <c r="C60" s="213"/>
      <c r="D60" s="32" t="b">
        <v>1</v>
      </c>
      <c r="E60" s="212" t="s">
        <v>84</v>
      </c>
      <c r="F60" s="213"/>
      <c r="G60" s="32" t="b">
        <v>1</v>
      </c>
      <c r="H60" s="214" t="s">
        <v>85</v>
      </c>
      <c r="I60" s="213"/>
      <c r="J60" s="32" t="b">
        <v>1</v>
      </c>
      <c r="K60" s="214" t="s">
        <v>86</v>
      </c>
      <c r="L60" s="213"/>
      <c r="M60" s="32" t="b">
        <v>1</v>
      </c>
      <c r="N60" s="215" t="s">
        <v>87</v>
      </c>
      <c r="O60" s="213"/>
      <c r="P60" s="32" t="b">
        <v>1</v>
      </c>
    </row>
    <row r="61" spans="2:16" ht="20.100000000000001" customHeight="1" x14ac:dyDescent="0.25">
      <c r="B61" s="212" t="s">
        <v>88</v>
      </c>
      <c r="C61" s="213"/>
      <c r="D61" s="32" t="b">
        <v>1</v>
      </c>
      <c r="E61" s="212" t="s">
        <v>89</v>
      </c>
      <c r="F61" s="213"/>
      <c r="G61" s="32" t="b">
        <v>1</v>
      </c>
      <c r="H61" s="214" t="s">
        <v>90</v>
      </c>
      <c r="I61" s="213"/>
      <c r="J61" s="32" t="b">
        <v>1</v>
      </c>
      <c r="K61" s="214" t="s">
        <v>91</v>
      </c>
      <c r="L61" s="213"/>
      <c r="M61" s="32" t="b">
        <v>1</v>
      </c>
      <c r="N61" s="215" t="s">
        <v>92</v>
      </c>
      <c r="O61" s="213"/>
      <c r="P61" s="32" t="b">
        <v>1</v>
      </c>
    </row>
    <row r="62" spans="2:16" ht="20.100000000000001" customHeight="1" x14ac:dyDescent="0.25">
      <c r="B62" s="214" t="s">
        <v>90</v>
      </c>
      <c r="C62" s="213"/>
      <c r="D62" s="32" t="b">
        <v>1</v>
      </c>
      <c r="E62" s="212" t="s">
        <v>93</v>
      </c>
      <c r="F62" s="213"/>
      <c r="G62" s="32" t="b">
        <v>1</v>
      </c>
      <c r="H62" s="214" t="s">
        <v>94</v>
      </c>
      <c r="I62" s="213"/>
      <c r="J62" s="32" t="b">
        <v>0</v>
      </c>
      <c r="K62" s="214" t="s">
        <v>95</v>
      </c>
      <c r="L62" s="213"/>
      <c r="M62" s="32" t="b">
        <v>1</v>
      </c>
      <c r="N62" s="215" t="s">
        <v>85</v>
      </c>
      <c r="O62" s="213"/>
      <c r="P62" s="32" t="b">
        <v>1</v>
      </c>
    </row>
    <row r="63" spans="2:16" ht="20.100000000000001" customHeight="1" x14ac:dyDescent="0.25">
      <c r="B63" s="214" t="s">
        <v>96</v>
      </c>
      <c r="C63" s="213"/>
      <c r="D63" s="32" t="b">
        <v>1</v>
      </c>
      <c r="E63" s="212" t="s">
        <v>97</v>
      </c>
      <c r="F63" s="213"/>
      <c r="G63" s="32" t="b">
        <v>1</v>
      </c>
      <c r="H63" s="37"/>
      <c r="I63" s="38"/>
      <c r="J63" s="39"/>
      <c r="K63" s="214" t="s">
        <v>98</v>
      </c>
      <c r="L63" s="213"/>
      <c r="M63" s="32" t="b">
        <v>1</v>
      </c>
      <c r="N63" s="215" t="s">
        <v>166</v>
      </c>
      <c r="O63" s="213"/>
      <c r="P63" s="32" t="b">
        <v>1</v>
      </c>
    </row>
    <row r="64" spans="2:16" ht="20.100000000000001" customHeight="1" x14ac:dyDescent="0.25">
      <c r="B64" s="214" t="s">
        <v>99</v>
      </c>
      <c r="C64" s="213"/>
      <c r="D64" s="32" t="b">
        <v>0</v>
      </c>
      <c r="E64" s="212" t="s">
        <v>100</v>
      </c>
      <c r="F64" s="213"/>
      <c r="G64" s="32" t="b">
        <v>1</v>
      </c>
      <c r="H64" s="40"/>
      <c r="I64" s="41"/>
      <c r="J64" s="42"/>
      <c r="K64" s="222" t="s">
        <v>101</v>
      </c>
      <c r="L64" s="223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12" t="s">
        <v>164</v>
      </c>
      <c r="F65" s="213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6" t="s">
        <v>107</v>
      </c>
      <c r="C69" s="216"/>
      <c r="D69" s="50"/>
      <c r="E69" s="50"/>
      <c r="F69" s="218" t="s">
        <v>108</v>
      </c>
      <c r="G69" s="220" t="s">
        <v>109</v>
      </c>
      <c r="H69" s="50"/>
      <c r="I69" s="216" t="s">
        <v>110</v>
      </c>
      <c r="J69" s="216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7"/>
      <c r="C70" s="217"/>
      <c r="D70" s="54"/>
      <c r="E70" s="55"/>
      <c r="F70" s="219"/>
      <c r="G70" s="221"/>
      <c r="H70" s="56"/>
      <c r="I70" s="217"/>
      <c r="J70" s="217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-151.5</v>
      </c>
      <c r="D72" s="143">
        <v>-154.30000000000001</v>
      </c>
      <c r="E72" s="76" t="s">
        <v>120</v>
      </c>
      <c r="F72" s="90">
        <v>22.7</v>
      </c>
      <c r="G72" s="139">
        <v>19.8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-133.4</v>
      </c>
      <c r="D73" s="143">
        <v>-139.5</v>
      </c>
      <c r="E73" s="77" t="s">
        <v>124</v>
      </c>
      <c r="F73" s="91">
        <v>29.1</v>
      </c>
      <c r="G73" s="140">
        <v>38.6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-209.5</v>
      </c>
      <c r="D74" s="143">
        <v>-211.3</v>
      </c>
      <c r="E74" s="77" t="s">
        <v>129</v>
      </c>
      <c r="F74" s="95">
        <v>10</v>
      </c>
      <c r="G74" s="141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-110.2</v>
      </c>
      <c r="D75" s="143">
        <v>-113</v>
      </c>
      <c r="E75" s="77" t="s">
        <v>134</v>
      </c>
      <c r="F75" s="95">
        <v>50</v>
      </c>
      <c r="G75" s="141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28</v>
      </c>
      <c r="D76" s="143">
        <v>24.7</v>
      </c>
      <c r="E76" s="77" t="s">
        <v>139</v>
      </c>
      <c r="F76" s="95">
        <v>40</v>
      </c>
      <c r="G76" s="141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33</v>
      </c>
      <c r="D77" s="143">
        <v>28.8</v>
      </c>
      <c r="E77" s="77" t="s">
        <v>144</v>
      </c>
      <c r="F77" s="95">
        <v>160</v>
      </c>
      <c r="G77" s="141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23.9</v>
      </c>
      <c r="D78" s="143">
        <v>20.9</v>
      </c>
      <c r="E78" s="77" t="s">
        <v>149</v>
      </c>
      <c r="F78" s="92"/>
      <c r="G78" s="142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24.8</v>
      </c>
      <c r="D79" s="143">
        <v>21.7</v>
      </c>
      <c r="E79" s="76" t="s">
        <v>154</v>
      </c>
      <c r="F79" s="90">
        <v>27.3</v>
      </c>
      <c r="G79" s="139">
        <v>16.2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3.29E-5</v>
      </c>
      <c r="D80" s="144">
        <v>3.1699999999999998E-5</v>
      </c>
      <c r="E80" s="77" t="s">
        <v>159</v>
      </c>
      <c r="F80" s="91">
        <v>18.5</v>
      </c>
      <c r="G80" s="140">
        <v>75.3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62" t="s">
        <v>163</v>
      </c>
      <c r="C84" s="162"/>
    </row>
    <row r="85" spans="2:16" ht="15" customHeight="1" x14ac:dyDescent="0.25">
      <c r="B85" s="163" t="s">
        <v>184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51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3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</row>
    <row r="90" spans="2:16" ht="15" customHeight="1" x14ac:dyDescent="0.25">
      <c r="B90" s="155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7"/>
    </row>
    <row r="91" spans="2:16" ht="15" customHeight="1" x14ac:dyDescent="0.25"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7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2025-01-11T03:12:02Z</dcterms:modified>
</cp:coreProperties>
</file>