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FA4BA682-09B2-4E91-9E5F-5D2F2BC7833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<sst xmlns="http://schemas.openxmlformats.org/spreadsheetml/2006/main" count="208" uniqueCount="191">
  <si>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</si>
  <si>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</si>
  <si>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</si>
  <si>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</si>
  <si>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</si>
  <si>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</si>
  <si>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</si>
  <si>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</si>
  <si>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</si>
  <si>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</si>
  <si>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</si>
  <si>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</si>
  <si>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</si>
  <si>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</si>
  <si>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</si>
  <si>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</si>
  <si>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</si>
  <si>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</si>
  <si>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</si>
  <si>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</si>
  <si>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</si>
  <si>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</si>
  <si>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</si>
  <si>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</si>
  <si>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</si>
  <si>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</si>
  <si>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</si>
  <si>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</si>
  <si>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</si>
  <si>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</si>
  <si>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</si>
  <si>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</si>
  <si>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</si>
  <si>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</si>
  <si>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</si>
  <si>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</si>
  <si>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</si>
  <si>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</si>
  <si>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</si>
  <si>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</si>
  <si>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</si>
  <si>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</si>
  <si>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</si>
  <si>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</si>
  <si>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</si>
  <si>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</si>
  <si>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</si>
  <si>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</si>
  <si>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</si>
  <si>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</si>
  <si>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</si>
  <si>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</si>
  <si>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</si>
  <si>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</si>
  <si>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</si>
  <si>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</si>
  <si>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</si>
  <si>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</si>
  <si>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</si>
  <si>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</si>
  <si>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</si>
  <si>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</si>
  <si>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</si>
  <si>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</si>
  <si>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</si>
  <si>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</si>
  <si>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</si>
  <si>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</si>
  <si>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</si>
  <si>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</si>
  <si>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</si>
  <si>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</si>
  <si>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</si>
  <si>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</si>
  <si>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</si>
  <si>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</si>
  <si>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</si>
  <si>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</si>
  <si>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</si>
  <si>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</si>
  <si>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</si>
  <si>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</si>
  <si>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</si>
  <si>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</si>
  <si>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</si>
  <si>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</si>
  <si>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</si>
  <si>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</si>
  <si>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</si>
  <si>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</si>
  <si>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</si>
  <si>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</si>
  <si>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</si>
  <si>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</si>
  <si>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</si>
  <si>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</si>
  <si>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</si>
  <si>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</si>
  <si>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</si>
  <si>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</si>
  <si>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</si>
  <si>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</si>
  <si>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</si>
  <si>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</si>
  <si>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</si>
  <si>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</si>
  <si>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</si>
  <si>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</si>
  <si>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</si>
  <si>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</si>
  <si>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</si>
  <si>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</si>
  <si>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</si>
  <si>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</si>
  <si>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</si>
  <si>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</si>
  <si>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</si>
  <si>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</si>
  <si>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</si>
  <si>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</si>
  <si>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</si>
  <si>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</si>
  <si>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</si>
  <si>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</si>
  <si>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</si>
  <si>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</si>
  <si>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</si>
  <si>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</si>
  <si>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</si>
  <si>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</si>
  <si>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</si>
  <si>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</si>
  <si>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</si>
  <si>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</si>
  <si>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</si>
  <si>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</si>
  <si>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</si>
  <si>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</si>
  <si>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</si>
  <si>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</si>
  <si>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</si>
  <si>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</si>
  <si>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</si>
  <si>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</si>
  <si>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</si>
  <si>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</si>
  <si>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</si>
  <si>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</si>
  <si>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</si>
  <si>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</si>
  <si>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</si>
  <si>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</si>
  <si>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</si>
  <si>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</si>
  <si>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</si>
  <si>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</si>
  <si>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</si>
  <si>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</si>
  <si>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</si>
  <si>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</si>
  <si>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</si>
  <si>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</si>
  <si>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</si>
  <si>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</si>
  <si>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</si>
  <si>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</si>
  <si>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</si>
  <si>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</si>
  <si>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</si>
  <si>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</si>
  <si>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</si>
  <si>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</si>
  <si>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</si>
  <si>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</si>
  <si>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</si>
  <si>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</si>
  <si>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</si>
  <si>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</si>
  <si>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</si>
  <si>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</si>
  <si>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허정환</t>
    <phoneticPr fontId="3" type="noConversion"/>
  </si>
  <si>
    <t>KSP</t>
    <phoneticPr fontId="3" type="noConversion"/>
  </si>
  <si>
    <t>N</t>
    <phoneticPr fontId="3" type="noConversion"/>
  </si>
  <si>
    <t>NW</t>
    <phoneticPr fontId="3" type="noConversion"/>
  </si>
  <si>
    <t>1. 월령 40% 이상으로 방풍막 설치</t>
    <phoneticPr fontId="3" type="noConversion"/>
  </si>
  <si>
    <t>ALL</t>
    <phoneticPr fontId="3" type="noConversion"/>
  </si>
  <si>
    <t>20s/19k 50s/22k</t>
    <phoneticPr fontId="3" type="noConversion"/>
  </si>
  <si>
    <t>30s/37k 30s/28k 40s/28k 50s/25k</t>
    <phoneticPr fontId="3" type="noConversion"/>
  </si>
  <si>
    <t>M_033309-033310:T</t>
    <phoneticPr fontId="3" type="noConversion"/>
  </si>
  <si>
    <t>M_033389-033390:N</t>
    <phoneticPr fontId="3" type="noConversion"/>
  </si>
  <si>
    <t>L_033182-033444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</si>
</sst>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K67" sqref="K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45819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0.94236111111111109</v>
      </c>
      <c r="D9" s="8">
        <v>1</v>
      </c>
      <c r="E9" s="8">
        <v>14.7</v>
      </c>
      <c r="F9" s="8">
        <v>10</v>
      </c>
      <c r="G9" s="35" t="s">
        <v>183</v>
      </c>
      <c r="H9" s="8">
        <v>3.4</v>
      </c>
      <c r="I9" s="35">
        <v>100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0.22222222222222221</v>
      </c>
      <c r="D10" s="8">
        <v>0.8</v>
      </c>
      <c r="E10" s="8">
        <v>13.6</v>
      </c>
      <c r="F10" s="8">
        <v>11</v>
      </c>
      <c r="G10" s="115" t="s">
        <v>182</v>
      </c>
      <c r="H10" s="8">
        <v>4.0999999999999996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0.44513888888888892</v>
      </c>
      <c r="D11" s="14">
        <v>1.1000000000000001</v>
      </c>
      <c r="E11" s="14">
        <v>12.6</v>
      </c>
      <c r="F11" s="14">
        <v>10</v>
      </c>
      <c r="G11" s="115" t="s">
        <v>182</v>
      </c>
      <c r="H11" s="14">
        <v>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23.502777777777776</v>
      </c>
      <c r="D12" s="18">
        <f>AVERAGE(D9:D11)</f>
        <v>0.96666666666666679</v>
      </c>
      <c r="E12" s="18">
        <f>AVERAGE(E9:E11)</f>
        <v>13.633333333333333</v>
      </c>
      <c r="F12" s="19">
        <f>AVERAGE(F9:F11)</f>
        <v>10.333333333333334</v>
      </c>
      <c r="G12" s="20"/>
      <c r="H12" s="21">
        <f>AVERAGE(H9:H11)</f>
        <v>4.166666666666667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181</v>
      </c>
      <c r="G16" s="26" t="s">
        <v>179</v>
      </c>
      <c r="H16" s="26" t="s">
        <v>173</v>
      </c>
      <c r="I16" s="26" t="s">
        <v>185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0.90069444444444446</v>
      </c>
      <c r="D17" s="27">
        <v>0.90138888888888891</v>
      </c>
      <c r="E17" s="27">
        <v>0.94236111111111109</v>
      </c>
      <c r="F17" s="27">
        <v>0.96527777777777779</v>
      </c>
      <c r="G17" s="27">
        <v>2.4305555555555556E-2</v>
      </c>
      <c r="H17" s="27">
        <v>0.42569444444444443</v>
      </c>
      <c r="I17" s="27">
        <v>0.44513888888888892</v>
      </c>
      <c r="J17" s="27"/>
      <c r="K17" s="27"/>
      <c r="L17" s="27"/>
      <c r="M17" s="27"/>
      <c r="N17" s="27"/>
      <c r="O17" s="27"/>
      <c r="P17" s="27">
        <v>0.45069444444444445</v>
      </c>
    </row>
    <row r="18" spans="2:16" ht="14.15" customHeight="1" x14ac:dyDescent="0.45">
      <c r="B18" s="34" t="s">
        <v>43</v>
      </c>
      <c r="C18" s="26">
        <v>33109</v>
      </c>
      <c r="D18" s="26">
        <v>33110</v>
      </c>
      <c r="E18" s="26">
        <v>33127</v>
      </c>
      <c r="F18" s="26">
        <v>33141</v>
      </c>
      <c r="G18" s="26">
        <v>33180</v>
      </c>
      <c r="H18" s="26">
        <v>33445</v>
      </c>
      <c r="I18" s="26">
        <v>33457</v>
      </c>
      <c r="J18" s="26"/>
      <c r="K18" s="26"/>
      <c r="L18" s="26"/>
      <c r="M18" s="26"/>
      <c r="N18" s="26"/>
      <c r="O18" s="26"/>
      <c r="P18" s="26">
        <v>33462</v>
      </c>
    </row>
    <row r="19" spans="2:16" ht="14.15" customHeight="1" thickBot="1" x14ac:dyDescent="0.5">
      <c r="B19" s="13" t="s">
        <v>44</v>
      </c>
      <c r="C19" s="28"/>
      <c r="D19" s="26">
        <v>33126</v>
      </c>
      <c r="E19" s="26">
        <v>33140</v>
      </c>
      <c r="F19" s="29">
        <v>33179</v>
      </c>
      <c r="G19" s="29">
        <v>33444</v>
      </c>
      <c r="H19" s="29">
        <v>33456</v>
      </c>
      <c r="I19" s="26">
        <v>33461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17</v>
      </c>
      <c r="E20" s="32">
        <f t="shared" ref="E20:O20" si="0">IF(ISNUMBER(E18),E19-E18+1,"")</f>
        <v>14</v>
      </c>
      <c r="F20" s="32">
        <f t="shared" si="0"/>
        <v>39</v>
      </c>
      <c r="G20" s="32">
        <f t="shared" si="0"/>
        <v>265</v>
      </c>
      <c r="H20" s="32">
        <f t="shared" si="0"/>
        <v>12</v>
      </c>
      <c r="I20" s="32">
        <f t="shared" si="0"/>
        <v>5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>
        <v>33121</v>
      </c>
      <c r="D24" s="35">
        <v>33122</v>
      </c>
      <c r="E24" s="113" t="s">
        <v>176</v>
      </c>
      <c r="F24" s="135" t="s">
        <v>186</v>
      </c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>
        <v>33123</v>
      </c>
      <c r="D26" s="35">
        <v>33126</v>
      </c>
      <c r="E26" s="113" t="s">
        <v>175</v>
      </c>
      <c r="F26" s="132" t="s">
        <v>187</v>
      </c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0.39374999999999999</v>
      </c>
      <c r="D30" s="42">
        <v>6.3194444444444442E-2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0.45694444444444443</v>
      </c>
    </row>
    <row r="31" spans="2:16" ht="14.15" customHeight="1" x14ac:dyDescent="0.45">
      <c r="B31" s="36" t="s">
        <v>164</v>
      </c>
      <c r="C31" s="46">
        <v>0.40138888888888885</v>
      </c>
      <c r="D31" s="7">
        <v>5.9027777777777783E-2</v>
      </c>
      <c r="E31" s="7"/>
      <c r="F31" s="7"/>
      <c r="G31" s="7"/>
      <c r="H31" s="7"/>
      <c r="I31" s="7"/>
      <c r="J31" s="7"/>
      <c r="K31" s="7">
        <v>4.2361111111111106E-2</v>
      </c>
      <c r="L31" s="7"/>
      <c r="M31" s="7"/>
      <c r="N31" s="7"/>
      <c r="O31" s="47"/>
      <c r="P31" s="45">
        <f>SUM(C31:N31)</f>
        <v>0.50277777777777777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0.40138888888888885</v>
      </c>
      <c r="D34" s="108">
        <f t="shared" ref="D34:N34" si="1">D31-D32-D33</f>
        <v>5.9027777777777783E-2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4.2361111111111106E-2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0.50277777777777777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190</v>
      </c>
      <c r="D36" s="147"/>
      <c r="E36" s="147" t="s">
        <v>188</v>
      </c>
      <c r="F36" s="147"/>
      <c r="G36" s="147" t="s">
        <v>189</v>
      </c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0.76</v>
      </c>
      <c r="E53" s="111">
        <v>0.39</v>
      </c>
      <c r="F53" s="111">
        <v>1.43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42"/>
      <c r="F54" s="111">
        <v>906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-163.5</v>
      </c>
      <c r="D72" s="59">
        <v>-163.69999999999999</v>
      </c>
      <c r="E72" s="99" t="s">
        <v>117</v>
      </c>
      <c r="F72" s="59">
        <v>17.399999999999999</v>
      </c>
      <c r="G72" s="59">
        <v>17.600000000000001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-167.3</v>
      </c>
      <c r="D73" s="59">
        <v>-167</v>
      </c>
      <c r="E73" s="101" t="s">
        <v>121</v>
      </c>
      <c r="F73" s="60">
        <v>13.6</v>
      </c>
      <c r="G73" s="60">
        <v>12.2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-166.3</v>
      </c>
      <c r="D74" s="59">
        <v>-174.7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-112.1</v>
      </c>
      <c r="D75" s="59">
        <v>-112.3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25.9</v>
      </c>
      <c r="D76" s="59">
        <v>26.8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22.1</v>
      </c>
      <c r="D77" s="59">
        <v>23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20.2</v>
      </c>
      <c r="D78" s="59">
        <v>21.1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18.8</v>
      </c>
      <c r="D79" s="59">
        <v>19.7</v>
      </c>
      <c r="E79" s="99" t="s">
        <v>151</v>
      </c>
      <c r="F79" s="59">
        <v>12.9</v>
      </c>
      <c r="G79" s="59">
        <v>13.2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7.1400000000000001E-4</v>
      </c>
      <c r="D80" s="63">
        <v>2.1800000000000001E-4</v>
      </c>
      <c r="E80" s="101" t="s">
        <v>156</v>
      </c>
      <c r="F80" s="60">
        <v>15</v>
      </c>
      <c r="G80" s="60">
        <v>12.7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184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2025-06-11T10:53:29Z</dcterms:modified>
</cp:coreProperties>
</file>