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E22F2BAB-79FB-4725-B062-23DF1EB22088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<sst xmlns="http://schemas.openxmlformats.org/spreadsheetml/2006/main" count="211" uniqueCount="194">
  <si>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</si>
  <si>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</si>
  <si>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</si>
  <si>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</si>
  <si>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</si>
  <si>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</si>
  <si>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</si>
  <si>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</si>
  <si>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</si>
  <si>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</si>
  <si>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</si>
  <si>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</si>
  <si>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</si>
  <si>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</si>
  <si>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</si>
  <si>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</si>
  <si>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</si>
  <si>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</si>
  <si>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</si>
  <si>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</si>
  <si>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</si>
  <si>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</si>
  <si>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</si>
  <si>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</si>
  <si>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</si>
  <si>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</si>
  <si>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</si>
  <si>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</si>
  <si>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</si>
  <si>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</si>
  <si>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</si>
  <si>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</si>
  <si>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</si>
  <si>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</si>
  <si>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</si>
  <si>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</si>
  <si>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</si>
  <si>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</si>
  <si>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</si>
  <si>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</si>
  <si>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</si>
  <si>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</si>
  <si>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</si>
  <si>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</si>
  <si>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</si>
  <si>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</si>
  <si>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</si>
  <si>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</si>
  <si>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</si>
  <si>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</si>
  <si>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</si>
  <si>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</si>
  <si>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</si>
  <si>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</si>
  <si>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</si>
  <si>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</si>
  <si>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</si>
  <si>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</si>
  <si>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</si>
  <si>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</si>
  <si>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</si>
  <si>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</si>
  <si>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</si>
  <si>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</si>
  <si>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</si>
  <si>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</si>
  <si>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</si>
  <si>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</si>
  <si>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</si>
  <si>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</si>
  <si>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</si>
  <si>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</si>
  <si>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</si>
  <si>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</si>
  <si>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</si>
  <si>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</si>
  <si>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</si>
  <si>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</si>
  <si>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</si>
  <si>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</si>
  <si>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</si>
  <si>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</si>
  <si>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</si>
  <si>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</si>
  <si>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</si>
  <si>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</si>
  <si>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</si>
  <si>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</si>
  <si>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</si>
  <si>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</si>
  <si>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</si>
  <si>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</si>
  <si>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</si>
  <si>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</si>
  <si>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</si>
  <si>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</si>
  <si>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</si>
  <si>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</si>
  <si>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</si>
  <si>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</si>
  <si>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</si>
  <si>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</si>
  <si>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</si>
  <si>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</si>
  <si>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</si>
  <si>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</si>
  <si>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</si>
  <si>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</si>
  <si>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</si>
  <si>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</si>
  <si>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</si>
  <si>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</si>
  <si>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</si>
  <si>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</si>
  <si>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</si>
  <si>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</si>
  <si>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</si>
  <si>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</si>
  <si>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</si>
  <si>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</si>
  <si>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</si>
  <si>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</si>
  <si>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</si>
  <si>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</si>
  <si>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</si>
  <si>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</si>
  <si>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</si>
  <si>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</si>
  <si>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</si>
  <si>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</si>
  <si>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</si>
  <si>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</si>
  <si>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</si>
  <si>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</si>
  <si>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</si>
  <si>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</si>
  <si>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</si>
  <si>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</si>
  <si>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</si>
  <si>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</si>
  <si>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</si>
  <si>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</si>
  <si>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</si>
  <si>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</si>
  <si>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</si>
  <si>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</si>
  <si>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</si>
  <si>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</si>
  <si>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</si>
  <si>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</si>
  <si>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</si>
  <si>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</si>
  <si>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</si>
  <si>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</si>
  <si>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</si>
  <si>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</si>
  <si>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</si>
  <si>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</si>
  <si>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</si>
  <si>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</si>
  <si>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</si>
  <si>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</si>
  <si>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</si>
  <si>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</si>
  <si>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</si>
  <si>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</si>
  <si>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</si>
  <si>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</si>
  <si>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</si>
  <si>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</si>
  <si>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</si>
  <si>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</si>
  <si>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</si>
  <si>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</si>
  <si>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</si>
  <si>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</si>
  <si>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</si>
  <si>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</si>
  <si>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</si>
  <si>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</si>
  <si>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</si>
  <si>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</si>
  <si>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</si>
  <si>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박다운</t>
    <phoneticPr fontId="3" type="noConversion"/>
  </si>
  <si>
    <t>N</t>
    <phoneticPr fontId="3" type="noConversion"/>
  </si>
  <si>
    <t>E_025076</t>
    <phoneticPr fontId="3" type="noConversion"/>
  </si>
  <si>
    <t>1. [E_025076] 돔 셔터 위치 이상으로 인한 오류 : 영상 재촬영</t>
    <phoneticPr fontId="3" type="noConversion"/>
  </si>
  <si>
    <t>M_025096-025097:M</t>
    <phoneticPr fontId="3" type="noConversion"/>
  </si>
  <si>
    <t>C_024987-025088</t>
    <phoneticPr fontId="3" type="noConversion"/>
  </si>
  <si>
    <t>C_025118-25119</t>
    <phoneticPr fontId="3" type="noConversion"/>
  </si>
  <si>
    <t>C_025131-025135</t>
    <phoneticPr fontId="3" type="noConversion"/>
  </si>
  <si>
    <t>C_025144-025161</t>
    <phoneticPr fontId="3" type="noConversion"/>
  </si>
  <si>
    <t>2. [UT 08:19-08:22] 망원경 DEC이 미세하게 좌우로 흔들리는 현상 발생 : stow 후 해결</t>
    <phoneticPr fontId="3" type="noConversion"/>
  </si>
  <si>
    <t>3. [UT 09:06-09:14] RA Slip 발생(좌우 크게 흔들림) : 망원경 Stow 후 EIB, MOTOR 순으로 재시작 하여 해결.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</si>
</sst>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31" sqref="D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45796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98.470097357440906</v>
      </c>
      <c r="M3" s="127"/>
      <c r="N3" s="65" t="s">
        <v>3</v>
      </c>
      <c r="O3" s="127">
        <f>(P31-P33)/P31*100</f>
        <v>98.470097357440906</v>
      </c>
      <c r="P3" s="127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0.94513888888888886</v>
      </c>
      <c r="D9" s="8"/>
      <c r="E9" s="8">
        <v>13</v>
      </c>
      <c r="F9" s="8">
        <v>18</v>
      </c>
      <c r="G9" s="35" t="s">
        <v>184</v>
      </c>
      <c r="H9" s="8">
        <v>3</v>
      </c>
      <c r="I9" s="35">
        <v>59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0.23611111111111113</v>
      </c>
      <c r="D10" s="8">
        <v>0.9</v>
      </c>
      <c r="E10" s="8">
        <v>12.5</v>
      </c>
      <c r="F10" s="8">
        <v>18</v>
      </c>
      <c r="G10" s="115" t="s">
        <v>184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0.44444444444444442</v>
      </c>
      <c r="D11" s="14">
        <v>1.5</v>
      </c>
      <c r="E11" s="14">
        <v>11.9</v>
      </c>
      <c r="F11" s="14">
        <v>12</v>
      </c>
      <c r="G11" s="115" t="s">
        <v>184</v>
      </c>
      <c r="H11" s="14">
        <v>4.0999999999999996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23.499305555555555</v>
      </c>
      <c r="D12" s="18">
        <f>AVERAGE(D9:D11)</f>
        <v>1.2</v>
      </c>
      <c r="E12" s="18">
        <f>AVERAGE(E9:E11)</f>
        <v>12.466666666666667</v>
      </c>
      <c r="F12" s="19">
        <f>AVERAGE(F9:F11)</f>
        <v>16</v>
      </c>
      <c r="G12" s="20"/>
      <c r="H12" s="21">
        <f>AVERAGE(H9:H11)</f>
        <v>3.0666666666666664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0.92083333333333339</v>
      </c>
      <c r="D17" s="27">
        <v>0.92152777777777783</v>
      </c>
      <c r="E17" s="27">
        <v>0.94513888888888886</v>
      </c>
      <c r="F17" s="27">
        <v>0.96875</v>
      </c>
      <c r="G17" s="27">
        <v>8.5416666666666655E-2</v>
      </c>
      <c r="H17" s="27">
        <v>0.44444444444444442</v>
      </c>
      <c r="I17" s="27"/>
      <c r="J17" s="27"/>
      <c r="K17" s="27"/>
      <c r="L17" s="27"/>
      <c r="M17" s="27"/>
      <c r="N17" s="27"/>
      <c r="O17" s="27"/>
      <c r="P17" s="27">
        <v>0.45</v>
      </c>
    </row>
    <row r="18" spans="2:16" ht="14.1" customHeight="1" x14ac:dyDescent="0.25">
      <c r="B18" s="34" t="s">
        <v>43</v>
      </c>
      <c r="C18" s="26">
        <v>24976</v>
      </c>
      <c r="D18" s="26">
        <v>24977</v>
      </c>
      <c r="E18" s="26">
        <v>24987</v>
      </c>
      <c r="F18" s="26">
        <v>25000</v>
      </c>
      <c r="G18" s="26">
        <v>25076</v>
      </c>
      <c r="H18" s="26">
        <v>25317</v>
      </c>
      <c r="I18" s="26"/>
      <c r="J18" s="26"/>
      <c r="K18" s="26"/>
      <c r="L18" s="26"/>
      <c r="M18" s="26"/>
      <c r="N18" s="26"/>
      <c r="O18" s="26"/>
      <c r="P18" s="26">
        <v>25322</v>
      </c>
    </row>
    <row r="19" spans="2:16" ht="14.1" customHeight="1" thickBot="1" x14ac:dyDescent="0.3">
      <c r="B19" s="13" t="s">
        <v>44</v>
      </c>
      <c r="C19" s="28"/>
      <c r="D19" s="26">
        <v>24986</v>
      </c>
      <c r="E19" s="26">
        <v>24999</v>
      </c>
      <c r="F19" s="29">
        <v>25075</v>
      </c>
      <c r="G19" s="29">
        <v>25316</v>
      </c>
      <c r="H19" s="29">
        <v>25321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10</v>
      </c>
      <c r="E20" s="32">
        <f t="shared" ref="E20:O20" si="0">IF(ISNUMBER(E18),E19-E18+1,"")</f>
        <v>13</v>
      </c>
      <c r="F20" s="32">
        <f t="shared" si="0"/>
        <v>76</v>
      </c>
      <c r="G20" s="32">
        <f t="shared" si="0"/>
        <v>241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2"/>
      <c r="G23" s="132"/>
      <c r="H23" s="132"/>
      <c r="I23" s="132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2"/>
      <c r="G24" s="132"/>
      <c r="H24" s="132"/>
      <c r="I24" s="132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2"/>
      <c r="G25" s="132"/>
      <c r="H25" s="132"/>
      <c r="I25" s="132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0.34652777777777777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0.10069444444444443</v>
      </c>
      <c r="P30" s="45">
        <f>SUM(C30:J30,L30:N30)</f>
        <v>0.34652777777777777</v>
      </c>
    </row>
    <row r="31" spans="2:16" ht="14.1" customHeight="1" x14ac:dyDescent="0.25">
      <c r="B31" s="36" t="s">
        <v>164</v>
      </c>
      <c r="C31" s="46">
        <v>0.35902777777777778</v>
      </c>
      <c r="D31" s="7">
        <v>0.11666666666666665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0.49930555555555556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7.6388888888888886E-3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7.6388888888888886E-3</v>
      </c>
    </row>
    <row r="34" spans="2:16" ht="14.1" customHeight="1" x14ac:dyDescent="0.25">
      <c r="B34" s="106" t="s">
        <v>165</v>
      </c>
      <c r="C34" s="108">
        <f>C31-C32-C33</f>
        <v>0.35138888888888892</v>
      </c>
      <c r="D34" s="108">
        <f t="shared" ref="D34:N34" si="1">D31-D32-D33</f>
        <v>0.11666666666666665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0.4916666666666667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4" t="s">
        <v>188</v>
      </c>
      <c r="D36" s="144"/>
      <c r="E36" s="144" t="s">
        <v>185</v>
      </c>
      <c r="F36" s="144"/>
      <c r="G36" s="144" t="s">
        <v>187</v>
      </c>
      <c r="H36" s="144"/>
      <c r="I36" s="144" t="s">
        <v>189</v>
      </c>
      <c r="J36" s="144"/>
      <c r="K36" s="144" t="s">
        <v>190</v>
      </c>
      <c r="L36" s="144"/>
      <c r="M36" s="144" t="s">
        <v>191</v>
      </c>
      <c r="N36" s="144"/>
      <c r="O36" s="142"/>
      <c r="P36" s="143"/>
    </row>
    <row r="37" spans="2:16" ht="18" customHeight="1" x14ac:dyDescent="0.25">
      <c r="B37" s="159"/>
      <c r="C37" s="144"/>
      <c r="D37" s="144"/>
      <c r="E37" s="142"/>
      <c r="F37" s="143"/>
      <c r="G37" s="145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ht="18" customHeight="1" x14ac:dyDescent="0.25">
      <c r="B38" s="15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ht="18" customHeight="1" x14ac:dyDescent="0.25">
      <c r="B39" s="159"/>
      <c r="C39" s="144"/>
      <c r="D39" s="144"/>
      <c r="E39" s="144"/>
      <c r="F39" s="144"/>
      <c r="G39" s="144"/>
      <c r="H39" s="144"/>
      <c r="I39" s="145"/>
      <c r="J39" s="144"/>
      <c r="K39" s="144"/>
      <c r="L39" s="144"/>
      <c r="M39" s="144"/>
      <c r="N39" s="144"/>
      <c r="O39" s="144"/>
      <c r="P39" s="144"/>
    </row>
    <row r="40" spans="2:16" ht="18" customHeight="1" x14ac:dyDescent="0.25">
      <c r="B40" s="159"/>
      <c r="C40" s="144"/>
      <c r="D40" s="144"/>
      <c r="E40" s="144"/>
      <c r="F40" s="144"/>
      <c r="G40" s="145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ht="18" customHeight="1" x14ac:dyDescent="0.25">
      <c r="B41" s="160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49" t="s">
        <v>186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 t="s">
        <v>192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55" t="s">
        <v>193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2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5" t="s">
        <v>166</v>
      </c>
      <c r="C53" s="136"/>
      <c r="D53" s="111"/>
      <c r="E53" s="111">
        <v>0.93</v>
      </c>
      <c r="F53" s="111">
        <v>2.15</v>
      </c>
      <c r="G53" s="136"/>
      <c r="H53" s="136"/>
      <c r="I53" s="136"/>
      <c r="J53" s="136"/>
      <c r="K53" s="136"/>
      <c r="L53" s="136"/>
      <c r="M53" s="136"/>
      <c r="N53" s="136"/>
      <c r="O53" s="136"/>
      <c r="P53" s="137"/>
    </row>
    <row r="54" spans="2:16" ht="14.1" customHeight="1" thickTop="1" thickBot="1" x14ac:dyDescent="0.3">
      <c r="B54" s="138" t="s">
        <v>178</v>
      </c>
      <c r="C54" s="139"/>
      <c r="D54" s="139"/>
      <c r="E54" s="139"/>
      <c r="F54" s="111">
        <v>4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1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-164.3</v>
      </c>
      <c r="D72" s="59">
        <v>-164.1</v>
      </c>
      <c r="E72" s="99" t="s">
        <v>117</v>
      </c>
      <c r="F72" s="59">
        <v>17</v>
      </c>
      <c r="G72" s="59">
        <v>12.1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-166.5</v>
      </c>
      <c r="D73" s="59">
        <v>-166.5</v>
      </c>
      <c r="E73" s="101" t="s">
        <v>121</v>
      </c>
      <c r="F73" s="60">
        <v>17.2</v>
      </c>
      <c r="G73" s="60">
        <v>13.1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-191.1</v>
      </c>
      <c r="D74" s="59">
        <v>-192.4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-113.5</v>
      </c>
      <c r="D75" s="59">
        <v>-112.9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25.7</v>
      </c>
      <c r="D76" s="59">
        <v>25.8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21.7</v>
      </c>
      <c r="D77" s="59">
        <v>22.1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19.899999999999999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18.399999999999999</v>
      </c>
      <c r="D79" s="59">
        <v>18.899999999999999</v>
      </c>
      <c r="E79" s="99" t="s">
        <v>151</v>
      </c>
      <c r="F79" s="59">
        <v>10.9</v>
      </c>
      <c r="G79" s="59">
        <v>16.7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8.2999999999999998E-5</v>
      </c>
      <c r="D80" s="63">
        <v>8.9499999999999994E-5</v>
      </c>
      <c r="E80" s="101" t="s">
        <v>156</v>
      </c>
      <c r="F80" s="60">
        <v>35.799999999999997</v>
      </c>
      <c r="G80" s="60">
        <v>15.3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2025-06-18T10:33:39Z</dcterms:modified>
</cp:coreProperties>
</file>