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2B56B19C-4EB6-40DB-8A26-1E30D8D860E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<sst xmlns="http://schemas.openxmlformats.org/spreadsheetml/2006/main" count="212" uniqueCount="195">
  <si>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</si>
  <si>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</si>
  <si>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</si>
  <si>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</si>
  <si>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</si>
  <si>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</si>
  <si>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</si>
  <si>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</si>
  <si>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</si>
  <si>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</si>
  <si>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</si>
  <si>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</si>
  <si>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</si>
  <si>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</si>
  <si>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</si>
  <si>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</si>
  <si>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</si>
  <si>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</si>
  <si>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</si>
  <si>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</si>
  <si>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</si>
  <si>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</si>
  <si>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</si>
  <si>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</si>
  <si>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</si>
  <si>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</si>
  <si>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</si>
  <si>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</si>
  <si>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</si>
  <si>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</si>
  <si>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</si>
  <si>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</si>
  <si>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</si>
  <si>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</si>
  <si>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</si>
  <si>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</si>
  <si>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</si>
  <si>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</si>
  <si>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</si>
  <si>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</si>
  <si>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</si>
  <si>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</si>
  <si>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</si>
  <si>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</si>
  <si>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</si>
  <si>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</si>
  <si>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</si>
  <si>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</si>
  <si>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</si>
  <si>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</si>
  <si>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</si>
  <si>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</si>
  <si>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</si>
  <si>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</si>
  <si>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</si>
  <si>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</si>
  <si>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</si>
  <si>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</si>
  <si>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</si>
  <si>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</si>
  <si>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</si>
  <si>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</si>
  <si>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</si>
  <si>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</si>
  <si>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</si>
  <si>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</si>
  <si>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</si>
  <si>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</si>
  <si>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</si>
  <si>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</si>
  <si>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</si>
  <si>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</si>
  <si>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</si>
  <si>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</si>
  <si>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</si>
  <si>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</si>
  <si>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</si>
  <si>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</si>
  <si>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</si>
  <si>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</si>
  <si>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</si>
  <si>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</si>
  <si>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</si>
  <si>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</si>
  <si>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</si>
  <si>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</si>
  <si>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</si>
  <si>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</si>
  <si>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</si>
  <si>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</si>
  <si>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</si>
  <si>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</si>
  <si>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</si>
  <si>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</si>
  <si>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</si>
  <si>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</si>
  <si>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</si>
  <si>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</si>
  <si>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</si>
  <si>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</si>
  <si>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</si>
  <si>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</si>
  <si>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</si>
  <si>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</si>
  <si>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</si>
  <si>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</si>
  <si>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</si>
  <si>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</si>
  <si>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</si>
  <si>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</si>
  <si>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</si>
  <si>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</si>
  <si>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</si>
  <si>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</si>
  <si>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</si>
  <si>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</si>
  <si>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</si>
  <si>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</si>
  <si>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</si>
  <si>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</si>
  <si>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</si>
  <si>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</si>
  <si>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</si>
  <si>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</si>
  <si>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</si>
  <si>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</si>
  <si>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</si>
  <si>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</si>
  <si>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</si>
  <si>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</si>
  <si>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</si>
  <si>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</si>
  <si>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</si>
  <si>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</si>
  <si>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</si>
  <si>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</si>
  <si>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</si>
  <si>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</si>
  <si>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</si>
  <si>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</si>
  <si>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</si>
  <si>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</si>
  <si>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</si>
  <si>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</si>
  <si>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</si>
  <si>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</si>
  <si>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</si>
  <si>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</si>
  <si>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</si>
  <si>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</si>
  <si>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</si>
  <si>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</si>
  <si>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</si>
  <si>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</si>
  <si>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</si>
  <si>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</si>
  <si>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</si>
  <si>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</si>
  <si>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</si>
  <si>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</si>
  <si>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</si>
  <si>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</si>
  <si>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</si>
  <si>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</si>
  <si>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</si>
  <si>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</si>
  <si>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</si>
  <si>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</si>
  <si>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</si>
  <si>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</si>
  <si>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</si>
  <si>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</si>
  <si>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</si>
  <si>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</si>
  <si>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</si>
  <si>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</si>
  <si>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</si>
  <si>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</si>
  <si>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</si>
  <si>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BLG Normal mode(mklist.f) LAST No.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</si>
  <si>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</si>
  <si>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</si>
  <si>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</si>
  <si>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ENG-KSPT</t>
    <phoneticPr fontId="3" type="noConversion"/>
  </si>
  <si>
    <t>ALL</t>
    <phoneticPr fontId="3" type="noConversion"/>
  </si>
  <si>
    <t>ENG-KSP</t>
    <phoneticPr fontId="3" type="noConversion"/>
  </si>
  <si>
    <t>1. 월령 40% 이상으로 방풍막 설치</t>
    <phoneticPr fontId="3" type="noConversion"/>
  </si>
  <si>
    <t>40s/25k 50s/20k</t>
    <phoneticPr fontId="3" type="noConversion"/>
  </si>
  <si>
    <t>20s/23k</t>
    <phoneticPr fontId="3" type="noConversion"/>
  </si>
  <si>
    <t>M_011344-011345:M</t>
    <phoneticPr fontId="3" type="noConversion"/>
  </si>
  <si>
    <t>M_011493-011494:N</t>
    <phoneticPr fontId="3" type="noConversion"/>
  </si>
  <si>
    <t>M_011500-011501:M</t>
    <phoneticPr fontId="3" type="noConversion"/>
  </si>
  <si>
    <t>M_011538-011539:M</t>
    <phoneticPr fontId="3" type="noConversion"/>
  </si>
  <si>
    <t>50s/21k 40s/24k 30s/25k</t>
    <phoneticPr fontId="3" type="noConversion"/>
  </si>
  <si>
    <t>50s/26k 40s/31k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</si>
</sst>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L76" sqref="L7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45752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0.97013888888888899</v>
      </c>
      <c r="D9" s="8">
        <v>1.2</v>
      </c>
      <c r="E9" s="8">
        <v>18.100000000000001</v>
      </c>
      <c r="F9" s="8">
        <v>12</v>
      </c>
      <c r="G9" s="35" t="s">
        <v>182</v>
      </c>
      <c r="H9" s="8">
        <v>4</v>
      </c>
      <c r="I9" s="35">
        <v>44.4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0.17430555555555557</v>
      </c>
      <c r="D10" s="8">
        <v>1</v>
      </c>
      <c r="E10" s="8">
        <v>15.5</v>
      </c>
      <c r="F10" s="8">
        <v>21</v>
      </c>
      <c r="G10" s="115" t="s">
        <v>182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0.4291666666666667</v>
      </c>
      <c r="D11" s="14">
        <v>0.8</v>
      </c>
      <c r="E11" s="14">
        <v>15</v>
      </c>
      <c r="F11" s="14">
        <v>19</v>
      </c>
      <c r="G11" s="115" t="s">
        <v>182</v>
      </c>
      <c r="H11" s="14">
        <v>3.6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23.459027777777777</v>
      </c>
      <c r="D12" s="18">
        <f>AVERAGE(D9:D11)</f>
        <v>1</v>
      </c>
      <c r="E12" s="18">
        <f>AVERAGE(E9:E11)</f>
        <v>16.2</v>
      </c>
      <c r="F12" s="19">
        <f>AVERAGE(F9:F11)</f>
        <v>17.333333333333332</v>
      </c>
      <c r="G12" s="20"/>
      <c r="H12" s="21">
        <f>AVERAGE(H9:H11)</f>
        <v>2.9666666666666668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185</v>
      </c>
      <c r="H16" s="26" t="s">
        <v>183</v>
      </c>
      <c r="I16" s="26" t="s">
        <v>178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0.93541666666666667</v>
      </c>
      <c r="D17" s="27">
        <v>0.9375</v>
      </c>
      <c r="E17" s="27">
        <v>0.97013888888888899</v>
      </c>
      <c r="F17" s="27">
        <v>0.99722222222222223</v>
      </c>
      <c r="G17" s="27">
        <v>8.0555555555555561E-2</v>
      </c>
      <c r="H17" s="27">
        <v>0.17291666666666669</v>
      </c>
      <c r="I17" s="27">
        <v>0.20555555555555557</v>
      </c>
      <c r="J17" s="27">
        <v>0.4291666666666667</v>
      </c>
      <c r="K17" s="27"/>
      <c r="L17" s="27"/>
      <c r="M17" s="27"/>
      <c r="N17" s="27"/>
      <c r="O17" s="27"/>
      <c r="P17" s="27">
        <v>0.44166666666666665</v>
      </c>
    </row>
    <row r="18" spans="2:16" ht="14.15" customHeight="1" x14ac:dyDescent="0.45">
      <c r="B18" s="34" t="s">
        <v>43</v>
      </c>
      <c r="C18" s="26">
        <v>11312</v>
      </c>
      <c r="D18" s="26">
        <v>11313</v>
      </c>
      <c r="E18" s="26">
        <v>11322</v>
      </c>
      <c r="F18" s="26">
        <v>11339</v>
      </c>
      <c r="G18" s="26">
        <v>11388</v>
      </c>
      <c r="H18" s="26">
        <v>11446</v>
      </c>
      <c r="I18" s="26">
        <v>11461</v>
      </c>
      <c r="J18" s="26">
        <v>11610</v>
      </c>
      <c r="K18" s="26"/>
      <c r="L18" s="26"/>
      <c r="M18" s="26"/>
      <c r="N18" s="26"/>
      <c r="O18" s="26"/>
      <c r="P18" s="26">
        <v>11621</v>
      </c>
    </row>
    <row r="19" spans="2:16" ht="14.15" customHeight="1" thickBot="1" x14ac:dyDescent="0.5">
      <c r="B19" s="13" t="s">
        <v>44</v>
      </c>
      <c r="C19" s="28"/>
      <c r="D19" s="26">
        <v>11321</v>
      </c>
      <c r="E19" s="26">
        <v>11338</v>
      </c>
      <c r="F19" s="29">
        <v>11387</v>
      </c>
      <c r="G19" s="29">
        <v>11445</v>
      </c>
      <c r="H19" s="29">
        <v>11460</v>
      </c>
      <c r="I19" s="26">
        <v>11609</v>
      </c>
      <c r="J19" s="29">
        <v>11620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9</v>
      </c>
      <c r="E20" s="32">
        <f t="shared" ref="E20:O20" si="0">IF(ISNUMBER(E18),E19-E18+1,"")</f>
        <v>17</v>
      </c>
      <c r="F20" s="32">
        <f t="shared" si="0"/>
        <v>49</v>
      </c>
      <c r="G20" s="32">
        <f t="shared" si="0"/>
        <v>58</v>
      </c>
      <c r="H20" s="32">
        <f t="shared" si="0"/>
        <v>15</v>
      </c>
      <c r="I20" s="32">
        <f t="shared" si="0"/>
        <v>149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11319</v>
      </c>
      <c r="D24" s="35">
        <v>11320</v>
      </c>
      <c r="E24" s="113" t="s">
        <v>176</v>
      </c>
      <c r="F24" s="131" t="s">
        <v>187</v>
      </c>
      <c r="G24" s="131"/>
      <c r="H24" s="131"/>
      <c r="I24" s="131"/>
      <c r="J24" s="113">
        <v>11610</v>
      </c>
      <c r="K24" s="113">
        <v>11612</v>
      </c>
      <c r="L24" s="113" t="s">
        <v>177</v>
      </c>
      <c r="M24" s="131" t="s">
        <v>193</v>
      </c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11321</v>
      </c>
      <c r="D26" s="35">
        <v>11321</v>
      </c>
      <c r="E26" s="113" t="s">
        <v>175</v>
      </c>
      <c r="F26" s="131" t="s">
        <v>188</v>
      </c>
      <c r="G26" s="131"/>
      <c r="H26" s="131"/>
      <c r="I26" s="131"/>
      <c r="J26" s="113">
        <v>11613</v>
      </c>
      <c r="K26" s="113">
        <v>11615</v>
      </c>
      <c r="L26" s="113" t="s">
        <v>174</v>
      </c>
      <c r="M26" s="131" t="s">
        <v>194</v>
      </c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0.21111111111111111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0.11180555555555556</v>
      </c>
      <c r="P30" s="45">
        <f>SUM(C30:J30,L30:N30)</f>
        <v>0.29444444444444445</v>
      </c>
    </row>
    <row r="31" spans="2:16" ht="14.15" customHeight="1" x14ac:dyDescent="0.45">
      <c r="B31" s="36" t="s">
        <v>164</v>
      </c>
      <c r="C31" s="46">
        <v>0.22361111111111109</v>
      </c>
      <c r="D31" s="7">
        <v>0.17569444444444446</v>
      </c>
      <c r="E31" s="7"/>
      <c r="F31" s="7"/>
      <c r="G31" s="7"/>
      <c r="H31" s="7"/>
      <c r="I31" s="7">
        <v>3.2638888888888891E-2</v>
      </c>
      <c r="J31" s="7"/>
      <c r="K31" s="7">
        <v>2.7083333333333334E-2</v>
      </c>
      <c r="L31" s="7"/>
      <c r="M31" s="7"/>
      <c r="N31" s="7"/>
      <c r="O31" s="47"/>
      <c r="P31" s="45">
        <f>SUM(C31:N31)</f>
        <v>0.45902777777777781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0.22361111111111109</v>
      </c>
      <c r="D34" s="108">
        <f t="shared" ref="D34:N34" si="1">D31-D32-D33</f>
        <v>0.17569444444444446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3.2638888888888891E-2</v>
      </c>
      <c r="J34" s="108">
        <f t="shared" si="1"/>
        <v>0</v>
      </c>
      <c r="K34" s="108">
        <f t="shared" si="1"/>
        <v>2.7083333333333334E-2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0.45902777777777781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189</v>
      </c>
      <c r="D36" s="143"/>
      <c r="E36" s="143" t="s">
        <v>190</v>
      </c>
      <c r="F36" s="143"/>
      <c r="G36" s="143" t="s">
        <v>191</v>
      </c>
      <c r="H36" s="143"/>
      <c r="I36" s="143" t="s">
        <v>192</v>
      </c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>
        <v>0.6</v>
      </c>
      <c r="F53" s="111">
        <v>0.66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179</v>
      </c>
      <c r="C54" s="138"/>
      <c r="D54" s="138"/>
      <c r="E54" s="138"/>
      <c r="F54" s="111">
        <v>218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-163.6</v>
      </c>
      <c r="E72" s="99" t="s">
        <v>117</v>
      </c>
      <c r="F72" s="59">
        <v>18.7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-166.9</v>
      </c>
      <c r="D73" s="59">
        <v>-166.8</v>
      </c>
      <c r="E73" s="101" t="s">
        <v>121</v>
      </c>
      <c r="F73" s="60">
        <v>19.2</v>
      </c>
      <c r="G73" s="60">
        <v>20.5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-190.2</v>
      </c>
      <c r="D74" s="59">
        <v>-190.7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-109.2</v>
      </c>
      <c r="D75" s="59">
        <v>-111.3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27.4</v>
      </c>
      <c r="D76" s="59">
        <v>26.8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23.4</v>
      </c>
      <c r="D77" s="59">
        <v>22.8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21.6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20.2</v>
      </c>
      <c r="D79" s="59">
        <v>19.5</v>
      </c>
      <c r="E79" s="99" t="s">
        <v>151</v>
      </c>
      <c r="F79" s="59">
        <v>16.5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7.8300000000000006E-5</v>
      </c>
      <c r="D80" s="63">
        <v>8.5099999999999995E-5</v>
      </c>
      <c r="E80" s="101" t="s">
        <v>156</v>
      </c>
      <c r="F80" s="60">
        <v>17.8</v>
      </c>
      <c r="G80" s="60">
        <v>22.4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186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2025-04-05T10:41:59Z</dcterms:modified>
</cp:coreProperties>
</file>