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1_{75BD65FE-4D4A-4D0D-8D47-DC295241A17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31" i="1"/>
  <c r="E31" i="1"/>
  <c r="D31" i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<sst xmlns="http://schemas.openxmlformats.org/spreadsheetml/2006/main" count="212" uniqueCount="194">
  <si>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</si>
  <si>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</si>
  <si>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</si>
  <si>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</si>
  <si>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</si>
  <si>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</si>
  <si>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</si>
  <si>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</si>
  <si>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</si>
  <si>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</si>
  <si>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</si>
  <si>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</si>
  <si>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</si>
  <si>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</si>
  <si>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</si>
  <si>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</si>
  <si>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</si>
  <si>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</si>
  <si>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</si>
  <si>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</si>
  <si>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</si>
  <si>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</si>
  <si>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</si>
  <si>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</si>
  <si>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</si>
  <si>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</si>
  <si>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</si>
  <si>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</si>
  <si>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</si>
  <si>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</si>
  <si>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</si>
  <si>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</si>
  <si>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</si>
  <si>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</si>
  <si>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</si>
  <si>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</si>
  <si>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</si>
  <si>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</si>
  <si>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</si>
  <si>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</si>
  <si>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</si>
  <si>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</si>
  <si>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</si>
  <si>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</si>
  <si>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</si>
  <si>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</si>
  <si>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</si>
  <si>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</si>
  <si>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</si>
  <si>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</si>
  <si>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</si>
  <si>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</si>
  <si>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</si>
  <si>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</si>
  <si>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</si>
  <si>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</si>
  <si>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</si>
  <si>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</si>
  <si>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</si>
  <si>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</si>
  <si>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</si>
  <si>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</si>
  <si>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</si>
  <si>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</si>
  <si>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</si>
  <si>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</si>
  <si>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</si>
  <si>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</si>
  <si>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</si>
  <si>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</si>
  <si>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</si>
  <si>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</si>
  <si>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</si>
  <si>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</si>
  <si>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</si>
  <si>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</si>
  <si>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</si>
  <si>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</si>
  <si>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</si>
  <si>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</si>
  <si>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</si>
  <si>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</si>
  <si>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</si>
  <si>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</si>
  <si>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</si>
  <si>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</si>
  <si>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</si>
  <si>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</si>
  <si>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</si>
  <si>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</si>
  <si>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</si>
  <si>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</si>
  <si>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</si>
  <si>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</si>
  <si>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</si>
  <si>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</si>
  <si>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</si>
  <si>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</si>
  <si>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</si>
  <si>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</si>
  <si>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</si>
  <si>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</si>
  <si>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</si>
  <si>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</si>
  <si>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</si>
  <si>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</si>
  <si>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</si>
  <si>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</si>
  <si>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</si>
  <si>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</si>
  <si>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</si>
  <si>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</si>
  <si>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</si>
  <si>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</si>
  <si>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</si>
  <si>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</si>
  <si>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</si>
  <si>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</si>
  <si>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</si>
  <si>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</si>
  <si>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</si>
  <si>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</si>
  <si>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</si>
  <si>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</si>
  <si>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</si>
  <si>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</si>
  <si>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</si>
  <si>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</si>
  <si>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</si>
  <si>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</si>
  <si>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</si>
  <si>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</si>
  <si>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</si>
  <si>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</si>
  <si>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</si>
  <si>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</si>
  <si>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</si>
  <si>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</si>
  <si>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</si>
  <si>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</si>
  <si>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</si>
  <si>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</si>
  <si>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</si>
  <si>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</si>
  <si>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</si>
  <si>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</si>
  <si>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</si>
  <si>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</si>
  <si>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</si>
  <si>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</si>
  <si>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</si>
  <si>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</si>
  <si>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</si>
  <si>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</si>
  <si>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</si>
  <si>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</si>
  <si>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</si>
  <si>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</si>
  <si>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</si>
  <si>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</si>
  <si>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</si>
  <si>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</si>
  <si>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</si>
  <si>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</si>
  <si>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</si>
  <si>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</si>
  <si>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</si>
  <si>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</si>
  <si>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</si>
  <si>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</si>
  <si>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</si>
  <si>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</si>
  <si>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</si>
  <si>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</si>
  <si>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</si>
  <si>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</si>
  <si>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</si>
  <si>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</si>
  <si>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</si>
  <si>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</si>
  <si>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KAMP</t>
    <phoneticPr fontId="3" type="noConversion"/>
  </si>
  <si>
    <t>BLG</t>
    <phoneticPr fontId="3" type="noConversion"/>
  </si>
  <si>
    <t>1. 월령 40% 이상으로 방풍막 설치</t>
    <phoneticPr fontId="3" type="noConversion"/>
  </si>
  <si>
    <t>S</t>
    <phoneticPr fontId="3" type="noConversion"/>
  </si>
  <si>
    <t>KSP</t>
    <phoneticPr fontId="3" type="noConversion"/>
  </si>
  <si>
    <t xml:space="preserve">20s/28k 30s/26k 40s/22k </t>
    <phoneticPr fontId="3" type="noConversion"/>
  </si>
  <si>
    <t>20s/33k 30s/37k 40s/36k</t>
    <phoneticPr fontId="3" type="noConversion"/>
  </si>
  <si>
    <t>M_006412-006413:K</t>
    <phoneticPr fontId="3" type="noConversion"/>
  </si>
  <si>
    <t>1. [UT 23:50-23:58] [M_006412-006413:K] IC.K CRASH 이후 startup 한 후 재시작 시간이 길어짐.</t>
    <phoneticPr fontId="3" type="noConversion"/>
  </si>
  <si>
    <t>2. [UT 00:15-00:20] IC.K CRASH 이후 DIFF 값이 큰 것을 인지 / 스크립트 교체할 때 K 칩 및 ICS 재시작하여 해결</t>
    <phoneticPr fontId="3" type="noConversion"/>
  </si>
  <si>
    <t>M_006540-006541:K</t>
    <phoneticPr fontId="3" type="noConversion"/>
  </si>
  <si>
    <t>2. [UT 07:08-07:14] TCS CRASH 로 인한 관측 중지 : TCS, EIB, MOTOR 순으로 재시작</t>
    <phoneticPr fontId="3" type="noConversion"/>
  </si>
  <si>
    <t>60s/27k 40s/25k 30s/26k</t>
    <phoneticPr fontId="3" type="noConversion"/>
  </si>
  <si>
    <t>50s/19k 40s/24k 30s/19k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</si>
</sst>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6" zoomScale="146" zoomScaleNormal="146" workbookViewId="0">
      <selection activeCell="B48" sqref="B48:P4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45734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96.964856230031955</v>
      </c>
      <c r="M3" s="165"/>
      <c r="N3" s="65" t="s">
        <v>3</v>
      </c>
      <c r="O3" s="165">
        <f>(P31-P33)/P31*100</f>
        <v>96.964856230031955</v>
      </c>
      <c r="P3" s="165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f>E17</f>
        <v>2.8472222222222222E-2</v>
      </c>
      <c r="D9" s="8">
        <v>0.9</v>
      </c>
      <c r="E9" s="8">
        <v>17.3</v>
      </c>
      <c r="F9" s="8">
        <v>25</v>
      </c>
      <c r="G9" s="35" t="s">
        <v>183</v>
      </c>
      <c r="H9" s="8">
        <v>1.4</v>
      </c>
      <c r="I9" s="35">
        <v>85.8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0.18055555555555555</v>
      </c>
      <c r="D10" s="8">
        <v>0.8</v>
      </c>
      <c r="E10" s="8">
        <v>17.8</v>
      </c>
      <c r="F10" s="8">
        <v>24</v>
      </c>
      <c r="G10" s="115" t="s">
        <v>183</v>
      </c>
      <c r="H10" s="8">
        <v>1.8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I17</f>
        <v>0.42152777777777778</v>
      </c>
      <c r="D11" s="14">
        <v>0.8</v>
      </c>
      <c r="E11" s="14">
        <v>17.7</v>
      </c>
      <c r="F11" s="14">
        <v>17</v>
      </c>
      <c r="G11" s="115" t="s">
        <v>183</v>
      </c>
      <c r="H11" s="14">
        <v>2.4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24.393055555555556</v>
      </c>
      <c r="D12" s="18">
        <f>AVERAGE(D9:D11)</f>
        <v>0.83333333333333337</v>
      </c>
      <c r="E12" s="18">
        <f>AVERAGE(E9:E11)</f>
        <v>17.599999999999998</v>
      </c>
      <c r="F12" s="19">
        <f>AVERAGE(F9:F11)</f>
        <v>22</v>
      </c>
      <c r="G12" s="20"/>
      <c r="H12" s="21">
        <f>AVERAGE(H9:H11)</f>
        <v>1.8666666666666665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184</v>
      </c>
      <c r="G16" s="26" t="s">
        <v>180</v>
      </c>
      <c r="H16" s="26" t="s">
        <v>181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0.96250000000000002</v>
      </c>
      <c r="D17" s="27">
        <v>0.96597222222222223</v>
      </c>
      <c r="E17" s="27">
        <v>2.8472222222222222E-2</v>
      </c>
      <c r="F17" s="27">
        <v>1.5277777777777777E-2</v>
      </c>
      <c r="G17" s="27">
        <v>0.17847222222222223</v>
      </c>
      <c r="H17" s="27">
        <v>0.24930555555555556</v>
      </c>
      <c r="I17" s="27">
        <v>0.42152777777777778</v>
      </c>
      <c r="J17" s="27"/>
      <c r="K17" s="27"/>
      <c r="L17" s="27"/>
      <c r="M17" s="27"/>
      <c r="N17" s="27"/>
      <c r="O17" s="27"/>
      <c r="P17" s="27"/>
    </row>
    <row r="18" spans="2:16" ht="14.15" customHeight="1" x14ac:dyDescent="0.45">
      <c r="B18" s="34" t="s">
        <v>43</v>
      </c>
      <c r="C18" s="26">
        <v>6396</v>
      </c>
      <c r="D18" s="26">
        <v>6397</v>
      </c>
      <c r="E18" s="26">
        <v>6408</v>
      </c>
      <c r="F18" s="26">
        <v>6423</v>
      </c>
      <c r="G18" s="26">
        <v>6530</v>
      </c>
      <c r="H18" s="26">
        <v>6573</v>
      </c>
      <c r="I18" s="26">
        <v>6687</v>
      </c>
      <c r="J18" s="26"/>
      <c r="K18" s="26"/>
      <c r="L18" s="26"/>
      <c r="M18" s="26"/>
      <c r="N18" s="26"/>
      <c r="O18" s="26"/>
      <c r="P18" s="26"/>
    </row>
    <row r="19" spans="2:16" ht="14.15" customHeight="1" thickBot="1" x14ac:dyDescent="0.5">
      <c r="B19" s="13" t="s">
        <v>44</v>
      </c>
      <c r="C19" s="28"/>
      <c r="D19" s="26">
        <v>6407</v>
      </c>
      <c r="E19" s="26">
        <v>6422</v>
      </c>
      <c r="F19" s="29">
        <v>6529</v>
      </c>
      <c r="G19" s="29">
        <v>6572</v>
      </c>
      <c r="H19" s="29">
        <v>6686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15</v>
      </c>
      <c r="F20" s="32">
        <f t="shared" si="0"/>
        <v>107</v>
      </c>
      <c r="G20" s="32">
        <f t="shared" si="0"/>
        <v>43</v>
      </c>
      <c r="H20" s="32">
        <f t="shared" si="0"/>
        <v>114</v>
      </c>
      <c r="I20" s="32">
        <f t="shared" si="0"/>
        <v>-6686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/>
      <c r="D23" s="114"/>
      <c r="E23" s="113" t="s">
        <v>176</v>
      </c>
      <c r="F23" s="159"/>
      <c r="G23" s="159"/>
      <c r="H23" s="159"/>
      <c r="I23" s="159"/>
      <c r="J23" s="113"/>
      <c r="K23" s="113"/>
      <c r="L23" s="113" t="s">
        <v>177</v>
      </c>
      <c r="M23" s="159"/>
      <c r="N23" s="159"/>
      <c r="O23" s="159"/>
      <c r="P23" s="159"/>
    </row>
    <row r="24" spans="2:16" ht="13.5" customHeight="1" x14ac:dyDescent="0.45">
      <c r="B24" s="173"/>
      <c r="C24" s="35">
        <v>6402</v>
      </c>
      <c r="D24" s="35">
        <v>6404</v>
      </c>
      <c r="E24" s="113" t="s">
        <v>178</v>
      </c>
      <c r="F24" s="159" t="s">
        <v>185</v>
      </c>
      <c r="G24" s="159"/>
      <c r="H24" s="159"/>
      <c r="I24" s="159"/>
      <c r="J24" s="113">
        <v>6687</v>
      </c>
      <c r="K24" s="113">
        <v>6679</v>
      </c>
      <c r="L24" s="113" t="s">
        <v>179</v>
      </c>
      <c r="M24" s="159" t="s">
        <v>192</v>
      </c>
      <c r="N24" s="159"/>
      <c r="O24" s="159"/>
      <c r="P24" s="159"/>
    </row>
    <row r="25" spans="2:16" ht="13.5" customHeight="1" x14ac:dyDescent="0.45">
      <c r="B25" s="173"/>
      <c r="C25" s="114"/>
      <c r="D25" s="114"/>
      <c r="E25" s="113" t="s">
        <v>179</v>
      </c>
      <c r="F25" s="159"/>
      <c r="G25" s="159"/>
      <c r="H25" s="159"/>
      <c r="I25" s="159"/>
      <c r="J25" s="113"/>
      <c r="K25" s="113"/>
      <c r="L25" s="113" t="s">
        <v>178</v>
      </c>
      <c r="M25" s="159"/>
      <c r="N25" s="159"/>
      <c r="O25" s="159"/>
      <c r="P25" s="159"/>
    </row>
    <row r="26" spans="2:16" ht="13.5" customHeight="1" x14ac:dyDescent="0.45">
      <c r="B26" s="173"/>
      <c r="C26" s="35">
        <v>6405</v>
      </c>
      <c r="D26" s="35">
        <v>6407</v>
      </c>
      <c r="E26" s="113" t="s">
        <v>177</v>
      </c>
      <c r="F26" s="159" t="s">
        <v>186</v>
      </c>
      <c r="G26" s="159"/>
      <c r="H26" s="159"/>
      <c r="I26" s="159"/>
      <c r="J26" s="113">
        <v>6680</v>
      </c>
      <c r="K26" s="113">
        <v>6682</v>
      </c>
      <c r="L26" s="113" t="s">
        <v>176</v>
      </c>
      <c r="M26" s="159" t="s">
        <v>193</v>
      </c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0.15347222222222223</v>
      </c>
      <c r="D30" s="42">
        <v>0.16666666666666666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0.38263888888888886</v>
      </c>
    </row>
    <row r="31" spans="2:16" ht="14.15" customHeight="1" x14ac:dyDescent="0.45">
      <c r="B31" s="36" t="s">
        <v>164</v>
      </c>
      <c r="C31" s="46">
        <f>I17-H17</f>
        <v>0.17222222222222222</v>
      </c>
      <c r="D31" s="7">
        <f>G17-F17</f>
        <v>0.16319444444444445</v>
      </c>
      <c r="E31" s="7">
        <f>H17-G17</f>
        <v>7.0833333333333331E-2</v>
      </c>
      <c r="F31" s="7"/>
      <c r="G31" s="7"/>
      <c r="H31" s="7"/>
      <c r="I31" s="7"/>
      <c r="J31" s="7"/>
      <c r="K31" s="7">
        <v>2.8472222222222222E-2</v>
      </c>
      <c r="L31" s="7"/>
      <c r="M31" s="7"/>
      <c r="N31" s="7"/>
      <c r="O31" s="47"/>
      <c r="P31" s="45">
        <f>SUM(C31:N31)</f>
        <v>0.43472222222222223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>
        <v>4.1666666666666666E-3</v>
      </c>
      <c r="D33" s="52"/>
      <c r="E33" s="52"/>
      <c r="F33" s="52"/>
      <c r="G33" s="52"/>
      <c r="H33" s="52"/>
      <c r="I33" s="52"/>
      <c r="J33" s="52"/>
      <c r="K33" s="52">
        <v>9.0277777777777787E-3</v>
      </c>
      <c r="L33" s="52"/>
      <c r="M33" s="52"/>
      <c r="N33" s="52"/>
      <c r="O33" s="53"/>
      <c r="P33" s="54">
        <f>SUM(C33:N33)</f>
        <v>1.3194444444444446E-2</v>
      </c>
    </row>
    <row r="34" spans="2:16" ht="14.15" customHeight="1" x14ac:dyDescent="0.45">
      <c r="B34" s="106" t="s">
        <v>165</v>
      </c>
      <c r="C34" s="108">
        <f>C31-C32-C33</f>
        <v>0.16805555555555554</v>
      </c>
      <c r="D34" s="108">
        <f t="shared" ref="D34:N34" si="1">D31-D32-D33</f>
        <v>0.16319444444444445</v>
      </c>
      <c r="E34" s="108">
        <f t="shared" si="1"/>
        <v>7.0833333333333331E-2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1.9444444444444445E-2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0.42152777777777778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187</v>
      </c>
      <c r="D36" s="154"/>
      <c r="E36" s="154" t="s">
        <v>190</v>
      </c>
      <c r="F36" s="154"/>
      <c r="G36" s="154"/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188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53" t="s">
        <v>189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53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>
        <v>0.74</v>
      </c>
      <c r="E53" s="111">
        <v>0.37</v>
      </c>
      <c r="F53" s="111">
        <v>0.43</v>
      </c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167</v>
      </c>
      <c r="C54" s="179"/>
      <c r="D54" s="179"/>
      <c r="E54" s="179"/>
      <c r="F54" s="111">
        <v>433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-162.5</v>
      </c>
      <c r="D72" s="59">
        <v>-163.19999999999999</v>
      </c>
      <c r="E72" s="99" t="s">
        <v>117</v>
      </c>
      <c r="F72" s="59">
        <v>20.100000000000001</v>
      </c>
      <c r="G72" s="59">
        <v>17.899999999999999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-165.1</v>
      </c>
      <c r="D73" s="59">
        <v>-165.7</v>
      </c>
      <c r="E73" s="101" t="s">
        <v>121</v>
      </c>
      <c r="F73" s="60">
        <v>26.5</v>
      </c>
      <c r="G73" s="60">
        <v>27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-196.8</v>
      </c>
      <c r="D74" s="59">
        <v>-194.1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-108.1</v>
      </c>
      <c r="D75" s="59">
        <v>-109.7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28.8</v>
      </c>
      <c r="D76" s="59">
        <v>27.3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24.6</v>
      </c>
      <c r="D77" s="59">
        <v>23.1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22.8</v>
      </c>
      <c r="D78" s="59">
        <v>21.2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21.2</v>
      </c>
      <c r="D79" s="59">
        <v>19.8</v>
      </c>
      <c r="E79" s="99" t="s">
        <v>151</v>
      </c>
      <c r="F79" s="59">
        <v>17.3</v>
      </c>
      <c r="G79" s="59">
        <v>17.100000000000001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8.0400000000000003E-5</v>
      </c>
      <c r="D80" s="63">
        <v>8.5599999999999994E-5</v>
      </c>
      <c r="E80" s="101" t="s">
        <v>156</v>
      </c>
      <c r="F80" s="60">
        <v>33</v>
      </c>
      <c r="G80" s="60">
        <v>21.5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 t="s">
        <v>191</v>
      </c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2025-03-18T10:46:06Z</dcterms:modified>
</cp:coreProperties>
</file>