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D824D324-75B9-4EAE-AD4F-5E174DDEB27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D31" i="1"/>
  <c r="C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<sst xmlns="http://schemas.openxmlformats.org/spreadsheetml/2006/main" count="213" uniqueCount="196">
  <si>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</si>
  <si>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</si>
  <si>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</si>
  <si>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</si>
  <si>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</si>
  <si>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</si>
  <si>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</si>
  <si>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</si>
  <si>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</si>
  <si>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</si>
  <si>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</si>
  <si>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</si>
  <si>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</si>
  <si>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</si>
  <si>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</si>
  <si>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</si>
  <si>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</si>
  <si>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</si>
  <si>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</si>
  <si>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</si>
  <si>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</si>
  <si>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</si>
  <si>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</si>
  <si>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</si>
  <si>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</si>
  <si>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</si>
  <si>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</si>
  <si>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</si>
  <si>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</si>
  <si>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</si>
  <si>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</si>
  <si>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</si>
  <si>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</si>
  <si>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</si>
  <si>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</si>
  <si>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</si>
  <si>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</si>
  <si>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</si>
  <si>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</si>
  <si>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</si>
  <si>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</si>
  <si>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</si>
  <si>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</si>
  <si>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</si>
  <si>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</si>
  <si>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</si>
  <si>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</si>
  <si>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</si>
  <si>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</si>
  <si>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</si>
  <si>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</si>
  <si>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</si>
  <si>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</si>
  <si>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</si>
  <si>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</si>
  <si>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</si>
  <si>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</si>
  <si>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</si>
  <si>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</si>
  <si>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</si>
  <si>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</si>
  <si>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</si>
  <si>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</si>
  <si>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</si>
  <si>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</si>
  <si>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</si>
  <si>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</si>
  <si>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</si>
  <si>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</si>
  <si>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</si>
  <si>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</si>
  <si>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</si>
  <si>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</si>
  <si>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</si>
  <si>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</si>
  <si>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</si>
  <si>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</si>
  <si>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</si>
  <si>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</si>
  <si>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</si>
  <si>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</si>
  <si>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</si>
  <si>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</si>
  <si>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</si>
  <si>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</si>
  <si>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</si>
  <si>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</si>
  <si>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</si>
  <si>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</si>
  <si>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</si>
  <si>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</si>
  <si>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</si>
  <si>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</si>
  <si>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</si>
  <si>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</si>
  <si>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</si>
  <si>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</si>
  <si>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</si>
  <si>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</si>
  <si>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</si>
  <si>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</si>
  <si>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</si>
  <si>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</si>
  <si>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</si>
  <si>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</si>
  <si>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</si>
  <si>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</si>
  <si>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</si>
  <si>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</si>
  <si>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</si>
  <si>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</si>
  <si>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</si>
  <si>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</si>
  <si>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</si>
  <si>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</si>
  <si>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</si>
  <si>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</si>
  <si>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</si>
  <si>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</si>
  <si>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</si>
  <si>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</si>
  <si>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</si>
  <si>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</si>
  <si>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</si>
  <si>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</si>
  <si>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</si>
  <si>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</si>
  <si>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</si>
  <si>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</si>
  <si>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</si>
  <si>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</si>
  <si>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</si>
  <si>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</si>
  <si>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</si>
  <si>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</si>
  <si>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</si>
  <si>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</si>
  <si>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</si>
  <si>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</si>
  <si>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</si>
  <si>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</si>
  <si>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</si>
  <si>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</si>
  <si>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</si>
  <si>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</si>
  <si>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</si>
  <si>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</si>
  <si>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</si>
  <si>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</si>
  <si>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</si>
  <si>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</si>
  <si>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</si>
  <si>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</si>
  <si>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</si>
  <si>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</si>
  <si>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</si>
  <si>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</si>
  <si>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</si>
  <si>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</si>
  <si>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</si>
  <si>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</si>
  <si>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</si>
  <si>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</si>
  <si>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</si>
  <si>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</si>
  <si>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</si>
  <si>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</si>
  <si>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</si>
  <si>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</si>
  <si>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</si>
  <si>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</si>
  <si>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</si>
  <si>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</si>
  <si>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</si>
  <si>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</si>
  <si>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</si>
  <si>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</si>
  <si>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</si>
  <si>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</si>
  <si>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</si>
  <si>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</si>
  <si>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1. 월령 40% 이상으로 방풍막 설치</t>
    <phoneticPr fontId="3" type="noConversion"/>
  </si>
  <si>
    <t>ALL</t>
    <phoneticPr fontId="3" type="noConversion"/>
  </si>
  <si>
    <t>KSP</t>
    <phoneticPr fontId="3" type="noConversion"/>
  </si>
  <si>
    <t>ENG-KSP</t>
    <phoneticPr fontId="3" type="noConversion"/>
  </si>
  <si>
    <t xml:space="preserve">20s/26k 30s/24k 40s/21k </t>
    <phoneticPr fontId="3" type="noConversion"/>
  </si>
  <si>
    <t>M_005844:N</t>
    <phoneticPr fontId="3" type="noConversion"/>
  </si>
  <si>
    <t>20s/30k 30s/32k 40s/32k</t>
    <phoneticPr fontId="3" type="noConversion"/>
  </si>
  <si>
    <t>2. [UT 23:46-23:50] header_check에서 diff 값 이 1.00 이상으로 여러 번 나타나 초점 엑추에이터 초기화 진행</t>
    <phoneticPr fontId="3" type="noConversion"/>
  </si>
  <si>
    <t>N</t>
    <phoneticPr fontId="3" type="noConversion"/>
  </si>
  <si>
    <t>M_005923-005924:K</t>
    <phoneticPr fontId="3" type="noConversion"/>
  </si>
  <si>
    <t>B_005967:K16</t>
    <phoneticPr fontId="3" type="noConversion"/>
  </si>
  <si>
    <t>B_005981:K16</t>
    <phoneticPr fontId="3" type="noConversion"/>
  </si>
  <si>
    <t>B_006016:K16</t>
    <phoneticPr fontId="3" type="noConversion"/>
  </si>
  <si>
    <t>60s/25k 40s/25k 30s/26k</t>
    <phoneticPr fontId="3" type="noConversion"/>
  </si>
  <si>
    <t>50s/26k 40s/33k 30s/39k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</si>
</sst>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6" zoomScaleNormal="146" workbookViewId="0">
      <selection activeCell="G77" sqref="G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45732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f>E17</f>
        <v>0.9868055555555556</v>
      </c>
      <c r="D9" s="8">
        <v>1</v>
      </c>
      <c r="E9" s="8">
        <v>15.9</v>
      </c>
      <c r="F9" s="8">
        <v>31</v>
      </c>
      <c r="G9" s="35" t="s">
        <v>189</v>
      </c>
      <c r="H9" s="8">
        <v>4.3</v>
      </c>
      <c r="I9" s="35">
        <v>97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0.18194444444444444</v>
      </c>
      <c r="D10" s="8">
        <v>1.1000000000000001</v>
      </c>
      <c r="E10" s="8">
        <v>14.4</v>
      </c>
      <c r="F10" s="8">
        <v>41</v>
      </c>
      <c r="G10" s="113" t="s">
        <v>189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f>I17</f>
        <v>0.42083333333333334</v>
      </c>
      <c r="D11" s="14">
        <v>0.7</v>
      </c>
      <c r="E11" s="14">
        <v>14.8</v>
      </c>
      <c r="F11" s="14">
        <v>32</v>
      </c>
      <c r="G11" s="114" t="s">
        <v>189</v>
      </c>
      <c r="H11" s="14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23.434027777777779</v>
      </c>
      <c r="D12" s="18">
        <f>AVERAGE(D9:D11)</f>
        <v>0.93333333333333324</v>
      </c>
      <c r="E12" s="18">
        <f>AVERAGE(E9:E11)</f>
        <v>15.033333333333333</v>
      </c>
      <c r="F12" s="19">
        <f>AVERAGE(F9:F11)</f>
        <v>34.666666666666664</v>
      </c>
      <c r="G12" s="20"/>
      <c r="H12" s="21">
        <f>AVERAGE(H9:H11)</f>
        <v>3.4333333333333336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183</v>
      </c>
      <c r="G16" s="26" t="s">
        <v>184</v>
      </c>
      <c r="H16" s="26" t="s">
        <v>180</v>
      </c>
      <c r="I16" s="26" t="s">
        <v>182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0.95347222222222217</v>
      </c>
      <c r="D17" s="27">
        <v>0.95486111111111116</v>
      </c>
      <c r="E17" s="27">
        <v>0.9868055555555556</v>
      </c>
      <c r="F17" s="27">
        <v>8.3333333333333332E-3</v>
      </c>
      <c r="G17" s="27">
        <v>9.7916666666666666E-2</v>
      </c>
      <c r="H17" s="27">
        <v>0.25347222222222221</v>
      </c>
      <c r="I17" s="27">
        <v>0.42083333333333334</v>
      </c>
      <c r="J17" s="27"/>
      <c r="K17" s="27"/>
      <c r="L17" s="27"/>
      <c r="M17" s="27"/>
      <c r="N17" s="27"/>
      <c r="O17" s="27"/>
      <c r="P17" s="27">
        <v>0.4368055555555555</v>
      </c>
    </row>
    <row r="18" spans="2:16" ht="14.15" customHeight="1" x14ac:dyDescent="0.45">
      <c r="B18" s="34" t="s">
        <v>43</v>
      </c>
      <c r="C18" s="26">
        <v>5833</v>
      </c>
      <c r="D18" s="26">
        <v>5834</v>
      </c>
      <c r="E18" s="26">
        <v>5845</v>
      </c>
      <c r="F18" s="26">
        <v>5858</v>
      </c>
      <c r="G18" s="26">
        <v>5917</v>
      </c>
      <c r="H18" s="26">
        <v>6018</v>
      </c>
      <c r="I18" s="26">
        <v>6132</v>
      </c>
      <c r="J18" s="26"/>
      <c r="K18" s="26"/>
      <c r="L18" s="26"/>
      <c r="M18" s="26"/>
      <c r="N18" s="26"/>
      <c r="O18" s="26"/>
      <c r="P18" s="26">
        <v>6143</v>
      </c>
    </row>
    <row r="19" spans="2:16" ht="14.15" customHeight="1" thickBot="1" x14ac:dyDescent="0.5">
      <c r="B19" s="13" t="s">
        <v>44</v>
      </c>
      <c r="C19" s="28"/>
      <c r="D19" s="26">
        <v>5844</v>
      </c>
      <c r="E19" s="26">
        <v>5857</v>
      </c>
      <c r="F19" s="29">
        <v>5916</v>
      </c>
      <c r="G19" s="29">
        <v>6017</v>
      </c>
      <c r="H19" s="29">
        <v>6131</v>
      </c>
      <c r="I19" s="26">
        <v>6142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59</v>
      </c>
      <c r="G20" s="32">
        <f t="shared" si="0"/>
        <v>101</v>
      </c>
      <c r="H20" s="32">
        <f t="shared" si="0"/>
        <v>114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5"/>
      <c r="D23" s="115"/>
      <c r="E23" s="113" t="s">
        <v>176</v>
      </c>
      <c r="F23" s="159"/>
      <c r="G23" s="159"/>
      <c r="H23" s="159"/>
      <c r="I23" s="159"/>
      <c r="J23" s="113"/>
      <c r="K23" s="113"/>
      <c r="L23" s="113" t="s">
        <v>177</v>
      </c>
      <c r="M23" s="159"/>
      <c r="N23" s="159"/>
      <c r="O23" s="159"/>
      <c r="P23" s="159"/>
    </row>
    <row r="24" spans="2:16" ht="13.5" customHeight="1" x14ac:dyDescent="0.45">
      <c r="B24" s="173"/>
      <c r="C24" s="35">
        <v>5839</v>
      </c>
      <c r="D24" s="35">
        <v>5841</v>
      </c>
      <c r="E24" s="113" t="s">
        <v>178</v>
      </c>
      <c r="F24" s="159" t="s">
        <v>185</v>
      </c>
      <c r="G24" s="159"/>
      <c r="H24" s="159"/>
      <c r="I24" s="159"/>
      <c r="J24" s="113">
        <v>6132</v>
      </c>
      <c r="K24" s="113">
        <v>6134</v>
      </c>
      <c r="L24" s="113" t="s">
        <v>179</v>
      </c>
      <c r="M24" s="159" t="s">
        <v>194</v>
      </c>
      <c r="N24" s="159"/>
      <c r="O24" s="159"/>
      <c r="P24" s="159"/>
    </row>
    <row r="25" spans="2:16" ht="13.5" customHeight="1" x14ac:dyDescent="0.45">
      <c r="B25" s="173"/>
      <c r="C25" s="115"/>
      <c r="D25" s="115"/>
      <c r="E25" s="113" t="s">
        <v>179</v>
      </c>
      <c r="F25" s="159"/>
      <c r="G25" s="159"/>
      <c r="H25" s="159"/>
      <c r="I25" s="159"/>
      <c r="J25" s="113"/>
      <c r="K25" s="113"/>
      <c r="L25" s="113" t="s">
        <v>178</v>
      </c>
      <c r="M25" s="159"/>
      <c r="N25" s="159"/>
      <c r="O25" s="159"/>
      <c r="P25" s="159"/>
    </row>
    <row r="26" spans="2:16" ht="13.5" customHeight="1" x14ac:dyDescent="0.45">
      <c r="B26" s="173"/>
      <c r="C26" s="35">
        <v>5842</v>
      </c>
      <c r="D26" s="35">
        <v>5844</v>
      </c>
      <c r="E26" s="113" t="s">
        <v>177</v>
      </c>
      <c r="F26" s="159" t="s">
        <v>187</v>
      </c>
      <c r="G26" s="159"/>
      <c r="H26" s="159"/>
      <c r="I26" s="159"/>
      <c r="J26" s="113">
        <v>6135</v>
      </c>
      <c r="K26" s="113">
        <v>6137</v>
      </c>
      <c r="L26" s="113" t="s">
        <v>176</v>
      </c>
      <c r="M26" s="159" t="s">
        <v>195</v>
      </c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0.14722222222222223</v>
      </c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0.14861111111111111</v>
      </c>
      <c r="P30" s="45">
        <f>SUM(C30:J30,L30:N30)</f>
        <v>0.23055555555555557</v>
      </c>
    </row>
    <row r="31" spans="2:16" ht="14.15" customHeight="1" x14ac:dyDescent="0.45">
      <c r="B31" s="36" t="s">
        <v>164</v>
      </c>
      <c r="C31" s="46">
        <f>I17-H17</f>
        <v>0.16736111111111113</v>
      </c>
      <c r="D31" s="7">
        <f>H17-F17</f>
        <v>0.24513888888888888</v>
      </c>
      <c r="E31" s="7"/>
      <c r="F31" s="7"/>
      <c r="G31" s="7"/>
      <c r="H31" s="7"/>
      <c r="I31" s="7"/>
      <c r="J31" s="7"/>
      <c r="K31" s="7">
        <v>2.1527777777777781E-2</v>
      </c>
      <c r="L31" s="7"/>
      <c r="M31" s="7"/>
      <c r="N31" s="7"/>
      <c r="O31" s="47"/>
      <c r="P31" s="45">
        <f>SUM(C31:N31)</f>
        <v>0.43402777777777773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0.16736111111111113</v>
      </c>
      <c r="D34" s="108">
        <f t="shared" ref="D34:N34" si="1">D31-D32-D33</f>
        <v>0.24513888888888888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2.1527777777777781E-2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0.43402777777777773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186</v>
      </c>
      <c r="D36" s="154"/>
      <c r="E36" s="154" t="s">
        <v>190</v>
      </c>
      <c r="F36" s="154"/>
      <c r="G36" s="154" t="s">
        <v>191</v>
      </c>
      <c r="H36" s="154"/>
      <c r="I36" s="154" t="s">
        <v>192</v>
      </c>
      <c r="J36" s="154"/>
      <c r="K36" s="154" t="s">
        <v>193</v>
      </c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53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5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0.82</v>
      </c>
      <c r="E53" s="111">
        <v>0.93</v>
      </c>
      <c r="F53" s="111">
        <v>0.8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167</v>
      </c>
      <c r="C54" s="179"/>
      <c r="D54" s="179"/>
      <c r="E54" s="179"/>
      <c r="F54" s="111">
        <v>252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-163.30000000000001</v>
      </c>
      <c r="D72" s="59">
        <v>-163.9</v>
      </c>
      <c r="E72" s="99" t="s">
        <v>117</v>
      </c>
      <c r="F72" s="59">
        <v>19.2</v>
      </c>
      <c r="G72" s="59">
        <v>17.8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-168.4</v>
      </c>
      <c r="D73" s="59">
        <v>-168.6</v>
      </c>
      <c r="E73" s="101" t="s">
        <v>121</v>
      </c>
      <c r="F73" s="60">
        <v>36.700000000000003</v>
      </c>
      <c r="G73" s="60">
        <v>38.1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-191.3</v>
      </c>
      <c r="D74" s="59">
        <v>-197.7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-110.6</v>
      </c>
      <c r="D75" s="59">
        <v>-112.1</v>
      </c>
      <c r="E75" s="101" t="s">
        <v>131</v>
      </c>
      <c r="F75" s="61">
        <v>5</v>
      </c>
      <c r="G75" s="61">
        <v>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27.6</v>
      </c>
      <c r="D76" s="59">
        <v>27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1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23.6</v>
      </c>
      <c r="D77" s="59">
        <v>23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21.7</v>
      </c>
      <c r="D78" s="59">
        <v>21.1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20.2</v>
      </c>
      <c r="D79" s="59">
        <v>19.7</v>
      </c>
      <c r="E79" s="99" t="s">
        <v>151</v>
      </c>
      <c r="F79" s="59">
        <v>16.100000000000001</v>
      </c>
      <c r="G79" s="59">
        <v>15.1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9.48E-5</v>
      </c>
      <c r="D80" s="63">
        <v>8.3599999999999999E-5</v>
      </c>
      <c r="E80" s="101" t="s">
        <v>156</v>
      </c>
      <c r="F80" s="60">
        <v>32.5</v>
      </c>
      <c r="G80" s="60">
        <v>37.1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188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2025-03-16T10:32:19Z</dcterms:modified>
</cp:coreProperties>
</file>